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prz.sharepoint.com/sites/03-Racunovodstvo/Shared Documents/2024/FINANCIJSKI IZVJEŠTAJI 2024/IZVRŠENJA FIN. PLANOVA/01.-12.2024/"/>
    </mc:Choice>
  </mc:AlternateContent>
  <xr:revisionPtr revIDLastSave="350" documentId="8_{D5E84F3A-D9C4-4029-88C3-2A3914AD79FD}" xr6:coauthVersionLast="47" xr6:coauthVersionMax="47" xr10:uidLastSave="{F3E123BE-B79C-449F-B25E-8789AEDC7C06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7" r:id="rId5"/>
  </sheets>
  <definedNames>
    <definedName name="_xlnm.Print_Area" localSheetId="1">' Račun prihoda i rashoda'!$A$1:$I$68</definedName>
    <definedName name="_xlnm.Print_Area" localSheetId="0">SAŽETAK!$B$1:$J$27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7" l="1"/>
  <c r="G41" i="7"/>
  <c r="G13" i="7"/>
  <c r="G9" i="8"/>
  <c r="F9" i="8"/>
  <c r="E8" i="8"/>
  <c r="E7" i="8" s="1"/>
  <c r="D8" i="8"/>
  <c r="C8" i="8"/>
  <c r="D7" i="8"/>
  <c r="D6" i="8" s="1"/>
  <c r="C7" i="8"/>
  <c r="C6" i="8" s="1"/>
  <c r="E11" i="5"/>
  <c r="G11" i="5" s="1"/>
  <c r="G12" i="5"/>
  <c r="G8" i="5"/>
  <c r="G7" i="5"/>
  <c r="G6" i="5"/>
  <c r="J25" i="3"/>
  <c r="J24" i="3"/>
  <c r="G24" i="3"/>
  <c r="G23" i="3" s="1"/>
  <c r="F24" i="3"/>
  <c r="H23" i="3"/>
  <c r="J33" i="3"/>
  <c r="I65" i="3"/>
  <c r="I66" i="3"/>
  <c r="F62" i="3"/>
  <c r="F23" i="3" s="1"/>
  <c r="H63" i="3"/>
  <c r="J63" i="3" s="1"/>
  <c r="F63" i="3"/>
  <c r="H64" i="3"/>
  <c r="F64" i="3"/>
  <c r="H52" i="3"/>
  <c r="H26" i="3"/>
  <c r="H25" i="3" s="1"/>
  <c r="H34" i="3"/>
  <c r="F26" i="3"/>
  <c r="F25" i="3" s="1"/>
  <c r="H42" i="3"/>
  <c r="H38" i="3"/>
  <c r="G12" i="7" l="1"/>
  <c r="G11" i="7" s="1"/>
  <c r="G10" i="7" s="1"/>
  <c r="G9" i="7" s="1"/>
  <c r="G8" i="7" s="1"/>
  <c r="F12" i="7"/>
  <c r="G8" i="8"/>
  <c r="G7" i="8"/>
  <c r="E6" i="8"/>
  <c r="F7" i="8"/>
  <c r="F8" i="8"/>
  <c r="J23" i="3"/>
  <c r="H33" i="3"/>
  <c r="G6" i="8" l="1"/>
  <c r="F6" i="8"/>
  <c r="G10" i="3" l="1"/>
  <c r="G11" i="3"/>
  <c r="H13" i="3"/>
  <c r="H12" i="3" s="1"/>
  <c r="J12" i="3" s="1"/>
  <c r="F13" i="3"/>
  <c r="F12" i="3" s="1"/>
  <c r="H13" i="7" l="1"/>
  <c r="H41" i="7"/>
  <c r="H18" i="7"/>
  <c r="H12" i="7"/>
  <c r="F8" i="5"/>
  <c r="F7" i="5" s="1"/>
  <c r="F6" i="5" s="1"/>
  <c r="J24" i="1" l="1"/>
  <c r="J25" i="1"/>
  <c r="J13" i="1"/>
  <c r="J10" i="1"/>
  <c r="G26" i="1"/>
  <c r="F11" i="7"/>
  <c r="F10" i="7" s="1"/>
  <c r="H11" i="7" l="1"/>
  <c r="H26" i="1"/>
  <c r="I64" i="3"/>
  <c r="I63" i="3"/>
  <c r="I58" i="3"/>
  <c r="I56" i="3"/>
  <c r="I55" i="3"/>
  <c r="I54" i="3"/>
  <c r="I53" i="3"/>
  <c r="I51" i="3"/>
  <c r="I50" i="3"/>
  <c r="I49" i="3"/>
  <c r="I48" i="3"/>
  <c r="I47" i="3"/>
  <c r="I46" i="3"/>
  <c r="I45" i="3"/>
  <c r="I44" i="3"/>
  <c r="I43" i="3"/>
  <c r="I41" i="3"/>
  <c r="I40" i="3"/>
  <c r="I39" i="3"/>
  <c r="I37" i="3"/>
  <c r="I36" i="3"/>
  <c r="I35" i="3"/>
  <c r="I31" i="3"/>
  <c r="I32" i="3"/>
  <c r="I30" i="3"/>
  <c r="I28" i="3"/>
  <c r="I29" i="3"/>
  <c r="I27" i="3"/>
  <c r="I26" i="3"/>
  <c r="H62" i="3"/>
  <c r="H24" i="3"/>
  <c r="I62" i="3" l="1"/>
  <c r="J62" i="3"/>
  <c r="F9" i="7"/>
  <c r="F8" i="7" s="1"/>
  <c r="H10" i="7"/>
  <c r="F52" i="3"/>
  <c r="I52" i="3" s="1"/>
  <c r="F42" i="3"/>
  <c r="I42" i="3" s="1"/>
  <c r="F38" i="3"/>
  <c r="I38" i="3" s="1"/>
  <c r="F34" i="3"/>
  <c r="I34" i="3" l="1"/>
  <c r="F33" i="3"/>
  <c r="I33" i="3" s="1"/>
  <c r="H8" i="7"/>
  <c r="H9" i="7"/>
  <c r="I25" i="3"/>
  <c r="I14" i="3"/>
  <c r="I15" i="3"/>
  <c r="H11" i="3"/>
  <c r="I13" i="3"/>
  <c r="H10" i="3" l="1"/>
  <c r="J10" i="3" s="1"/>
  <c r="J11" i="3"/>
  <c r="I23" i="3"/>
  <c r="F11" i="3"/>
  <c r="F10" i="3" s="1"/>
  <c r="I10" i="3" s="1"/>
  <c r="E10" i="5"/>
  <c r="G10" i="5" s="1"/>
  <c r="F12" i="5"/>
  <c r="F11" i="5" s="1"/>
  <c r="F10" i="5" s="1"/>
  <c r="E7" i="5"/>
  <c r="E6" i="5" s="1"/>
  <c r="D7" i="5"/>
  <c r="D6" i="5" s="1"/>
  <c r="D11" i="5"/>
  <c r="D10" i="5" s="1"/>
  <c r="I24" i="3" l="1"/>
  <c r="I12" i="3"/>
  <c r="I11" i="3"/>
  <c r="C10" i="5"/>
  <c r="C11" i="5"/>
  <c r="C7" i="5"/>
  <c r="C6" i="5" s="1"/>
  <c r="J14" i="1" l="1"/>
  <c r="H15" i="1"/>
  <c r="G15" i="1"/>
  <c r="G12" i="1"/>
  <c r="I26" i="1"/>
  <c r="J26" i="1" s="1"/>
  <c r="G16" i="1" l="1"/>
  <c r="H12" i="1"/>
  <c r="H16" i="1" s="1"/>
  <c r="H27" i="1" s="1"/>
  <c r="I15" i="1"/>
  <c r="J15" i="1" s="1"/>
  <c r="I12" i="1"/>
  <c r="J12" i="1" s="1"/>
  <c r="G27" i="1" l="1"/>
  <c r="I16" i="1"/>
  <c r="J16" i="1" s="1"/>
  <c r="I27" i="1" l="1"/>
</calcChain>
</file>

<file path=xl/sharedStrings.xml><?xml version="1.0" encoding="utf-8"?>
<sst xmlns="http://schemas.openxmlformats.org/spreadsheetml/2006/main" count="198" uniqueCount="125">
  <si>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</si>
  <si>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</si>
  <si>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</si>
  <si>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</si>
  <si>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</si>
  <si>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</si>
  <si>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</si>
  <si>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II. POSEBNI DIO</t>
  </si>
  <si>
    <t>I. OPĆI DIO</t>
  </si>
  <si>
    <t>Materijalni rashodi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</si>
  <si>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</si>
  <si>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</si>
  <si>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</si>
  <si>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</si>
  <si>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</si>
  <si>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</si>
  <si>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</si>
  <si>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</si>
  <si>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</si>
  <si>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</si>
  <si>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</si>
  <si>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</si>
  <si>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</si>
  <si>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</si>
  <si>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</si>
  <si>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</si>
  <si>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</si>
  <si>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</si>
  <si>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</si>
  <si>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</si>
  <si>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</si>
  <si>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</si>
  <si>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</si>
  <si>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</si>
  <si>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</si>
  <si>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</si>
  <si>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</si>
  <si>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</si>
  <si>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4 Prihodi za posebne namjene</t>
  </si>
  <si>
    <t>43 Ostali prihod za posebne namjene</t>
  </si>
  <si>
    <t>10 Socijalna zaštita</t>
  </si>
  <si>
    <t>Prihodi od upravnih i administrativnih pristojbi, pristojbi po posebnim propisima i naknada</t>
  </si>
  <si>
    <t>Prihodi po posebnim propisima</t>
  </si>
  <si>
    <t>Ostali nespomenuti prihodi</t>
  </si>
  <si>
    <t>Prihodi od novčane naknade poslodavca zbog nezapošljavanja osoba s invaliditetom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</si>
  <si>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</si>
  <si>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</si>
  <si>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</si>
  <si>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</si>
  <si>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</si>
  <si>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</si>
  <si>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</si>
  <si>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</si>
  <si>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</si>
  <si>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</si>
  <si>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</si>
  <si>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</si>
  <si>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</si>
  <si>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</si>
  <si>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</si>
  <si>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</si>
  <si>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</si>
  <si>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</si>
  <si>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</si>
  <si>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</si>
  <si>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</si>
  <si>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</si>
  <si>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</si>
  <si>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</si>
  <si>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Zatezne kamate</t>
  </si>
  <si>
    <t>Rashodi za nabavu proizvedene dugotrajne imovine</t>
  </si>
  <si>
    <t>Postrojenja i oprema</t>
  </si>
  <si>
    <t>Uredska oprema i namještaj</t>
  </si>
  <si>
    <t>Medicinska i laboratorijska oprema</t>
  </si>
  <si>
    <t>Plaće za prekovremeni rad</t>
  </si>
  <si>
    <t>Ostali rashodi za zaposlene</t>
  </si>
  <si>
    <t>Doprinosi na plaće</t>
  </si>
  <si>
    <t>Doprinosi za obvezno zdravstveno osiguranje</t>
  </si>
  <si>
    <t>3113</t>
  </si>
  <si>
    <t>3121</t>
  </si>
  <si>
    <t>3132</t>
  </si>
  <si>
    <t>3211</t>
  </si>
  <si>
    <t>3212</t>
  </si>
  <si>
    <t>3213</t>
  </si>
  <si>
    <t>3221</t>
  </si>
  <si>
    <t>3223</t>
  </si>
  <si>
    <t>3225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</si>
  <si>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</si>
  <si>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</si>
  <si>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</si>
  <si>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</si>
  <si>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</si>
  <si>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</si>
  <si>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</si>
  <si>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</si>
  <si>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</si>
  <si>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3291</t>
  </si>
  <si>
    <t>3292</t>
  </si>
  <si>
    <t>3293</t>
  </si>
  <si>
    <t>3294</t>
  </si>
  <si>
    <t>3299</t>
  </si>
  <si>
    <t>UKUPNI RASHODI</t>
  </si>
  <si>
    <t>Centar za profesionalnu rehabilitaciju Zagreb</t>
  </si>
  <si>
    <t>Ostali prihodi za posebne namjene</t>
  </si>
  <si>
    <t>A922001</t>
  </si>
  <si>
    <t>TRŽIŠTE RADA I RADNI UVJETI</t>
  </si>
  <si>
    <t>AKTIVNA POLITIKA TRŽIŠTA RADA</t>
  </si>
  <si>
    <t>ADMINISTRACIJA I UPRAVLJANJE</t>
  </si>
  <si>
    <t>RAZLIKA - PRIHODI/RASHODI</t>
  </si>
  <si>
    <t xml:space="preserve">OSTVARENJE/IZVRŠENJE 
2023. </t>
  </si>
  <si>
    <t>5=4/2*100</t>
  </si>
  <si>
    <t>4=3/2*100</t>
  </si>
  <si>
    <t xml:space="preserve">OSTVARENJE/ IZVRŠENJE 
2023. </t>
  </si>
  <si>
    <t xml:space="preserve"> IZVRŠENJE FINANCIJSKOG PLANA CENTRA ZA PROFESIONALNU REHABILITACIJU ZAGREB
ZA 2024. GODINU</t>
  </si>
  <si>
    <t xml:space="preserve"> REBALANS 2024.</t>
  </si>
  <si>
    <t xml:space="preserve">OSTVARENJE/IZVRŠENJE 
2024. </t>
  </si>
  <si>
    <t xml:space="preserve">OSTVARENJE/ IZVRŠENJE 
2024. </t>
  </si>
  <si>
    <t>6=4/3*100</t>
  </si>
  <si>
    <t>Ulaganja u računalne programe</t>
  </si>
  <si>
    <t>Nematerijalna proizvedena imovina</t>
  </si>
  <si>
    <t>101 Bolest i invaliditet</t>
  </si>
  <si>
    <t>1012 Invaliditet</t>
  </si>
  <si>
    <t xml:space="preserve"> IZVRŠENJE 2023. </t>
  </si>
  <si>
    <t>REBALANS 2024.</t>
  </si>
  <si>
    <t xml:space="preserve"> IZVRŠENJE 
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</si>
</sst>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">
    <xf numFmtId="0" fontId="0" fillId="0" borderId="0"/>
    <xf numFmtId="0" fontId="3" fillId="0" borderId="0"/>
    <xf numFmtId="0" fontId="24" fillId="0" borderId="7" applyNumberFormat="0" applyProtection="0">
      <alignment horizontal="left" vertical="center" wrapText="1"/>
    </xf>
    <xf numFmtId="4" fontId="25" fillId="4" borderId="7" applyNumberFormat="0" applyProtection="0">
      <alignment vertical="center"/>
    </xf>
    <xf numFmtId="0" fontId="6" fillId="5" borderId="7" applyNumberFormat="0" applyProtection="0">
      <alignment horizontal="left" vertical="center" indent="1"/>
    </xf>
    <xf numFmtId="0" fontId="26" fillId="6" borderId="7" applyNumberFormat="0" applyProtection="0">
      <alignment horizontal="center" vertical="center"/>
    </xf>
    <xf numFmtId="4" fontId="27" fillId="0" borderId="7" applyNumberFormat="0" applyProtection="0">
      <alignment horizontal="right" vertical="center"/>
    </xf>
    <xf numFmtId="0" fontId="28" fillId="0" borderId="7" applyNumberFormat="0" applyProtection="0">
      <alignment horizontal="left" vertical="center" wrapText="1"/>
    </xf>
    <xf numFmtId="0" fontId="28" fillId="0" borderId="7" applyNumberFormat="0" applyProtection="0">
      <alignment horizontal="left" vertical="center" wrapText="1" justifyLastLine="1"/>
    </xf>
    <xf numFmtId="0" fontId="28" fillId="0" borderId="7" applyNumberFormat="0" applyProtection="0">
      <alignment horizontal="left" vertical="center" wrapText="1"/>
    </xf>
  </cellStyleXfs>
  <cellXfs count="119">
    <xf numFmtId="0" fontId="0" fillId="0" borderId="0" xfId="0"/>
    <xf numFmtId="0" fontId="3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3" fontId="5" fillId="3" borderId="3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3" borderId="3" xfId="0" applyNumberFormat="1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16" fillId="0" borderId="0" xfId="0" applyFont="1"/>
    <xf numFmtId="3" fontId="3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7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 wrapText="1"/>
    </xf>
    <xf numFmtId="4" fontId="0" fillId="0" borderId="0" xfId="0" applyNumberFormat="1"/>
    <xf numFmtId="4" fontId="8" fillId="0" borderId="3" xfId="0" applyNumberFormat="1" applyFont="1" applyBorder="1" applyAlignment="1">
      <alignment vertical="center" wrapText="1"/>
    </xf>
    <xf numFmtId="4" fontId="5" fillId="0" borderId="3" xfId="0" applyNumberFormat="1" applyFont="1" applyBorder="1"/>
    <xf numFmtId="4" fontId="5" fillId="3" borderId="3" xfId="0" quotePrefix="1" applyNumberFormat="1" applyFont="1" applyFill="1" applyBorder="1" applyAlignment="1">
      <alignment wrapText="1"/>
    </xf>
    <xf numFmtId="3" fontId="5" fillId="0" borderId="3" xfId="0" applyNumberFormat="1" applyFont="1" applyBorder="1"/>
    <xf numFmtId="0" fontId="5" fillId="3" borderId="3" xfId="0" applyFont="1" applyFill="1" applyBorder="1" applyAlignment="1">
      <alignment vertical="center" wrapText="1"/>
    </xf>
    <xf numFmtId="3" fontId="5" fillId="3" borderId="3" xfId="0" quotePrefix="1" applyNumberFormat="1" applyFont="1" applyFill="1" applyBorder="1" applyAlignment="1">
      <alignment wrapText="1"/>
    </xf>
    <xf numFmtId="4" fontId="5" fillId="0" borderId="3" xfId="0" applyNumberFormat="1" applyFont="1" applyBorder="1" applyAlignment="1">
      <alignment horizontal="right" wrapText="1"/>
    </xf>
    <xf numFmtId="4" fontId="18" fillId="3" borderId="3" xfId="0" applyNumberFormat="1" applyFont="1" applyFill="1" applyBorder="1" applyAlignment="1">
      <alignment wrapText="1"/>
    </xf>
    <xf numFmtId="4" fontId="18" fillId="3" borderId="3" xfId="0" applyNumberFormat="1" applyFont="1" applyFill="1" applyBorder="1" applyAlignment="1">
      <alignment horizontal="right" wrapText="1"/>
    </xf>
    <xf numFmtId="3" fontId="5" fillId="2" borderId="3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>
      <alignment horizontal="right"/>
    </xf>
    <xf numFmtId="3" fontId="20" fillId="2" borderId="3" xfId="0" applyNumberFormat="1" applyFont="1" applyFill="1" applyBorder="1" applyAlignment="1">
      <alignment vertical="center" wrapText="1"/>
    </xf>
    <xf numFmtId="4" fontId="20" fillId="2" borderId="3" xfId="0" applyNumberFormat="1" applyFont="1" applyFill="1" applyBorder="1" applyAlignment="1">
      <alignment vertical="center" wrapText="1"/>
    </xf>
    <xf numFmtId="4" fontId="21" fillId="0" borderId="3" xfId="0" applyNumberFormat="1" applyFont="1" applyBorder="1"/>
    <xf numFmtId="4" fontId="22" fillId="0" borderId="3" xfId="0" applyNumberFormat="1" applyFont="1" applyBorder="1"/>
    <xf numFmtId="4" fontId="23" fillId="0" borderId="3" xfId="0" applyNumberFormat="1" applyFont="1" applyBorder="1"/>
    <xf numFmtId="4" fontId="3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5" fillId="2" borderId="3" xfId="0" applyNumberFormat="1" applyFont="1" applyFill="1" applyBorder="1"/>
    <xf numFmtId="0" fontId="6" fillId="0" borderId="3" xfId="2" quotePrefix="1" applyFont="1" applyBorder="1">
      <alignment horizontal="left" vertical="center" wrapText="1"/>
    </xf>
    <xf numFmtId="4" fontId="5" fillId="3" borderId="3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right"/>
    </xf>
    <xf numFmtId="4" fontId="8" fillId="0" borderId="3" xfId="0" applyNumberFormat="1" applyFont="1" applyBorder="1" applyAlignment="1">
      <alignment vertical="center"/>
    </xf>
    <xf numFmtId="4" fontId="8" fillId="3" borderId="3" xfId="0" applyNumberFormat="1" applyFont="1" applyFill="1" applyBorder="1" applyAlignment="1">
      <alignment vertical="center"/>
    </xf>
    <xf numFmtId="0" fontId="30" fillId="3" borderId="3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</cellXfs>
  <cellStyles count="10">
    <cellStyle name="Normalno" xfId="0" builtinId="0"/>
    <cellStyle name="Obično_List4" xfId="1" xr:uid="{00000000-0005-0000-0000-000001000000}"/>
    <cellStyle name="SAPBEXaggData" xfId="3" xr:uid="{F89566E3-40BB-41DD-A025-AFC0B6933738}"/>
    <cellStyle name="SAPBEXformats" xfId="5" xr:uid="{99B39961-9ABD-4C95-B4C1-D93FB3030EAB}"/>
    <cellStyle name="SAPBEXHLevel0" xfId="8" xr:uid="{6CF91187-54F6-4E77-A757-31A1DB7D9DDC}"/>
    <cellStyle name="SAPBEXHLevel0X" xfId="4" xr:uid="{C4D5FE4D-2130-4D86-A757-D27B70DCF437}"/>
    <cellStyle name="SAPBEXHLevel1" xfId="9" xr:uid="{9A280240-1FE5-4A8A-AE4B-1A294C40C248}"/>
    <cellStyle name="SAPBEXHLevel2" xfId="7" xr:uid="{879BD3A8-DF22-47DA-A566-0398FFF8D418}"/>
    <cellStyle name="SAPBEXHLevel3" xfId="2" xr:uid="{8F70DD0D-8E93-4141-A4E8-6E786F1D667D}"/>
    <cellStyle name="SAPBEXstdData" xfId="6" xr:uid="{D6C2BFB3-143E-49B1-BFED-AE6FF73EFF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AU29"/>
  <sheetViews>
    <sheetView tabSelected="1" zoomScaleNormal="100" workbookViewId="0">
      <selection activeCell="I30" sqref="I30"/>
    </sheetView>
  </sheetViews>
  <sheetFormatPr defaultRowHeight="15" x14ac:dyDescent="0.25"/>
  <cols>
    <col min="6" max="9" width="25.28515625" customWidth="1"/>
    <col min="10" max="10" width="15.7109375" customWidth="1"/>
    <col min="11" max="11" width="25.28515625" customWidth="1"/>
  </cols>
  <sheetData>
    <row r="1" spans="2:11" ht="42" customHeight="1" x14ac:dyDescent="0.25">
      <c r="B1" s="87" t="s">
        <v>113</v>
      </c>
      <c r="C1" s="87"/>
      <c r="D1" s="87"/>
      <c r="E1" s="87"/>
      <c r="F1" s="87"/>
      <c r="G1" s="87"/>
      <c r="H1" s="87"/>
      <c r="I1" s="87"/>
      <c r="J1" s="87"/>
      <c r="K1" s="21"/>
    </row>
    <row r="2" spans="2:11" ht="18" customHeight="1" x14ac:dyDescent="0.25">
      <c r="B2" s="105"/>
      <c r="C2" s="105"/>
      <c r="D2" s="105"/>
      <c r="E2" s="105"/>
      <c r="F2" s="105"/>
      <c r="G2" s="105"/>
      <c r="H2" s="105"/>
      <c r="I2" s="105"/>
      <c r="J2" s="105"/>
      <c r="K2" s="3"/>
    </row>
    <row r="3" spans="2:11" ht="15.75" customHeight="1" x14ac:dyDescent="0.25">
      <c r="B3" s="87" t="s">
        <v>8</v>
      </c>
      <c r="C3" s="87"/>
      <c r="D3" s="87"/>
      <c r="E3" s="87"/>
      <c r="F3" s="87"/>
      <c r="G3" s="87"/>
      <c r="H3" s="87"/>
      <c r="I3" s="87"/>
      <c r="J3" s="87"/>
      <c r="K3" s="20"/>
    </row>
    <row r="4" spans="2:11" ht="18" x14ac:dyDescent="0.25"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2:11" ht="18" customHeight="1" x14ac:dyDescent="0.25">
      <c r="B5" s="87" t="s">
        <v>30</v>
      </c>
      <c r="C5" s="87"/>
      <c r="D5" s="87"/>
      <c r="E5" s="87"/>
      <c r="F5" s="87"/>
      <c r="G5" s="87"/>
      <c r="H5" s="87"/>
      <c r="I5" s="87"/>
      <c r="J5" s="87"/>
      <c r="K5" s="19"/>
    </row>
    <row r="6" spans="2:11" ht="18" customHeight="1" x14ac:dyDescent="0.25">
      <c r="B6" s="87"/>
      <c r="C6" s="87"/>
      <c r="D6" s="87"/>
      <c r="E6" s="87"/>
      <c r="F6" s="87"/>
      <c r="G6" s="87"/>
      <c r="H6" s="87"/>
      <c r="I6" s="87"/>
      <c r="J6" s="87"/>
      <c r="K6" s="19"/>
    </row>
    <row r="7" spans="2:11" ht="18" customHeight="1" x14ac:dyDescent="0.25">
      <c r="B7" s="100" t="s">
        <v>37</v>
      </c>
      <c r="C7" s="100"/>
      <c r="D7" s="100"/>
      <c r="E7" s="100"/>
      <c r="F7" s="100"/>
      <c r="G7" s="39"/>
      <c r="H7" s="40"/>
      <c r="I7" s="40"/>
      <c r="J7" s="41"/>
    </row>
    <row r="8" spans="2:11" ht="25.5" x14ac:dyDescent="0.25">
      <c r="B8" s="95" t="s">
        <v>6</v>
      </c>
      <c r="C8" s="95"/>
      <c r="D8" s="95"/>
      <c r="E8" s="95"/>
      <c r="F8" s="95"/>
      <c r="G8" s="22" t="s">
        <v>109</v>
      </c>
      <c r="H8" s="22" t="s">
        <v>114</v>
      </c>
      <c r="I8" s="22" t="s">
        <v>115</v>
      </c>
      <c r="J8" s="22" t="s">
        <v>11</v>
      </c>
    </row>
    <row r="9" spans="2:11" x14ac:dyDescent="0.25">
      <c r="B9" s="96">
        <v>1</v>
      </c>
      <c r="C9" s="96"/>
      <c r="D9" s="96"/>
      <c r="E9" s="96"/>
      <c r="F9" s="97"/>
      <c r="G9" s="26">
        <v>2</v>
      </c>
      <c r="H9" s="25">
        <v>3</v>
      </c>
      <c r="I9" s="25">
        <v>4</v>
      </c>
      <c r="J9" s="25" t="s">
        <v>110</v>
      </c>
    </row>
    <row r="10" spans="2:11" x14ac:dyDescent="0.25">
      <c r="B10" s="91" t="s">
        <v>13</v>
      </c>
      <c r="C10" s="92"/>
      <c r="D10" s="92"/>
      <c r="E10" s="92"/>
      <c r="F10" s="93"/>
      <c r="G10" s="82">
        <v>966400.27</v>
      </c>
      <c r="H10" s="13">
        <v>1120738</v>
      </c>
      <c r="I10" s="44">
        <v>1116646.24</v>
      </c>
      <c r="J10" s="44">
        <f>I10/G10*100</f>
        <v>115.54697102888846</v>
      </c>
    </row>
    <row r="11" spans="2:11" x14ac:dyDescent="0.25">
      <c r="B11" s="94" t="s">
        <v>12</v>
      </c>
      <c r="C11" s="93"/>
      <c r="D11" s="93"/>
      <c r="E11" s="93"/>
      <c r="F11" s="93"/>
      <c r="G11" s="82">
        <v>0</v>
      </c>
      <c r="H11" s="13">
        <v>0</v>
      </c>
      <c r="I11" s="44">
        <v>0</v>
      </c>
      <c r="J11" s="44"/>
    </row>
    <row r="12" spans="2:11" x14ac:dyDescent="0.25">
      <c r="B12" s="88" t="s">
        <v>0</v>
      </c>
      <c r="C12" s="89"/>
      <c r="D12" s="89"/>
      <c r="E12" s="89"/>
      <c r="F12" s="90"/>
      <c r="G12" s="83">
        <f>G10</f>
        <v>966400.27</v>
      </c>
      <c r="H12" s="12">
        <f>H10</f>
        <v>1120738</v>
      </c>
      <c r="I12" s="45">
        <f>I10</f>
        <v>1116646.24</v>
      </c>
      <c r="J12" s="45">
        <f>I12/G12*100</f>
        <v>115.54697102888846</v>
      </c>
    </row>
    <row r="13" spans="2:11" x14ac:dyDescent="0.25">
      <c r="B13" s="99" t="s">
        <v>14</v>
      </c>
      <c r="C13" s="92"/>
      <c r="D13" s="92"/>
      <c r="E13" s="92"/>
      <c r="F13" s="92"/>
      <c r="G13" s="48">
        <v>946944.35</v>
      </c>
      <c r="H13" s="13">
        <v>1245579</v>
      </c>
      <c r="I13" s="44">
        <v>1174385.93</v>
      </c>
      <c r="J13" s="54">
        <f>I13/G13*100</f>
        <v>124.01847373607539</v>
      </c>
    </row>
    <row r="14" spans="2:11" x14ac:dyDescent="0.25">
      <c r="B14" s="94" t="s">
        <v>15</v>
      </c>
      <c r="C14" s="93"/>
      <c r="D14" s="93"/>
      <c r="E14" s="93"/>
      <c r="F14" s="93"/>
      <c r="G14" s="82">
        <v>15201.65</v>
      </c>
      <c r="H14" s="13">
        <v>49800</v>
      </c>
      <c r="I14" s="44">
        <v>45495.24</v>
      </c>
      <c r="J14" s="54">
        <f>I14/G14*100</f>
        <v>299.27830202642474</v>
      </c>
      <c r="K14" s="47"/>
    </row>
    <row r="15" spans="2:11" x14ac:dyDescent="0.25">
      <c r="B15" s="15" t="s">
        <v>1</v>
      </c>
      <c r="C15" s="38"/>
      <c r="D15" s="38"/>
      <c r="E15" s="38"/>
      <c r="F15" s="38"/>
      <c r="G15" s="45">
        <f>SUM(G13:G14)</f>
        <v>962146</v>
      </c>
      <c r="H15" s="12">
        <f>SUM(H13:H14)</f>
        <v>1295379</v>
      </c>
      <c r="I15" s="45">
        <f t="shared" ref="I15" si="0">SUM(I13:I14)</f>
        <v>1219881.17</v>
      </c>
      <c r="J15" s="45">
        <f>I15/G15*100</f>
        <v>126.78753224562591</v>
      </c>
    </row>
    <row r="16" spans="2:11" x14ac:dyDescent="0.25">
      <c r="B16" s="98" t="s">
        <v>108</v>
      </c>
      <c r="C16" s="89"/>
      <c r="D16" s="89"/>
      <c r="E16" s="89"/>
      <c r="F16" s="89"/>
      <c r="G16" s="46">
        <f>G12-G15</f>
        <v>4254.2700000000186</v>
      </c>
      <c r="H16" s="14">
        <f>H12-H15</f>
        <v>-174641</v>
      </c>
      <c r="I16" s="46">
        <f>I12-I15</f>
        <v>-103234.92999999993</v>
      </c>
      <c r="J16" s="46">
        <f>I16/G16*100</f>
        <v>-2426.619137948449</v>
      </c>
    </row>
    <row r="17" spans="1:47" ht="18" x14ac:dyDescent="0.25">
      <c r="B17" s="106"/>
      <c r="C17" s="106"/>
      <c r="D17" s="106"/>
      <c r="E17" s="106"/>
      <c r="F17" s="106"/>
      <c r="G17" s="106"/>
      <c r="H17" s="106"/>
      <c r="I17" s="106"/>
      <c r="J17" s="106"/>
      <c r="K17" s="1"/>
    </row>
    <row r="18" spans="1:47" ht="18" customHeight="1" x14ac:dyDescent="0.25">
      <c r="B18" s="101" t="s">
        <v>34</v>
      </c>
      <c r="C18" s="101"/>
      <c r="D18" s="101"/>
      <c r="E18" s="101"/>
      <c r="F18" s="101"/>
      <c r="G18" s="39"/>
      <c r="H18" s="40"/>
      <c r="I18" s="40"/>
      <c r="J18" s="41"/>
      <c r="K18" s="1"/>
    </row>
    <row r="19" spans="1:47" ht="25.5" x14ac:dyDescent="0.25">
      <c r="B19" s="95" t="s">
        <v>6</v>
      </c>
      <c r="C19" s="95"/>
      <c r="D19" s="95"/>
      <c r="E19" s="95"/>
      <c r="F19" s="95"/>
      <c r="G19" s="22" t="s">
        <v>109</v>
      </c>
      <c r="H19" s="2" t="s">
        <v>114</v>
      </c>
      <c r="I19" s="2" t="s">
        <v>115</v>
      </c>
      <c r="J19" s="2" t="s">
        <v>11</v>
      </c>
    </row>
    <row r="20" spans="1:47" x14ac:dyDescent="0.25">
      <c r="B20" s="102">
        <v>1</v>
      </c>
      <c r="C20" s="103"/>
      <c r="D20" s="103"/>
      <c r="E20" s="103"/>
      <c r="F20" s="103"/>
      <c r="G20" s="27">
        <v>2</v>
      </c>
      <c r="H20" s="25">
        <v>3</v>
      </c>
      <c r="I20" s="25">
        <v>4</v>
      </c>
      <c r="J20" s="25" t="s">
        <v>110</v>
      </c>
    </row>
    <row r="21" spans="1:47" ht="15.75" customHeight="1" x14ac:dyDescent="0.25">
      <c r="B21" s="91" t="s">
        <v>16</v>
      </c>
      <c r="C21" s="104"/>
      <c r="D21" s="104"/>
      <c r="E21" s="104"/>
      <c r="F21" s="104"/>
      <c r="G21" s="49">
        <v>0</v>
      </c>
      <c r="H21" s="51">
        <v>0</v>
      </c>
      <c r="I21" s="44">
        <v>0</v>
      </c>
      <c r="J21" s="44"/>
    </row>
    <row r="22" spans="1:47" x14ac:dyDescent="0.25">
      <c r="B22" s="91" t="s">
        <v>17</v>
      </c>
      <c r="C22" s="92"/>
      <c r="D22" s="92"/>
      <c r="E22" s="92"/>
      <c r="F22" s="92"/>
      <c r="G22" s="49">
        <v>0</v>
      </c>
      <c r="H22" s="51">
        <v>0</v>
      </c>
      <c r="I22" s="44">
        <v>0</v>
      </c>
      <c r="J22" s="44"/>
    </row>
    <row r="23" spans="1:47" ht="15" customHeight="1" x14ac:dyDescent="0.25">
      <c r="B23" s="108" t="s">
        <v>29</v>
      </c>
      <c r="C23" s="109"/>
      <c r="D23" s="109"/>
      <c r="E23" s="109"/>
      <c r="F23" s="110"/>
      <c r="G23" s="50">
        <v>0</v>
      </c>
      <c r="H23" s="52">
        <v>0</v>
      </c>
      <c r="I23" s="46">
        <v>0</v>
      </c>
      <c r="J23" s="70"/>
    </row>
    <row r="24" spans="1:47" s="29" customFormat="1" ht="15" customHeight="1" x14ac:dyDescent="0.25">
      <c r="A24"/>
      <c r="B24" s="91" t="s">
        <v>10</v>
      </c>
      <c r="C24" s="92"/>
      <c r="D24" s="92"/>
      <c r="E24" s="92"/>
      <c r="F24" s="92"/>
      <c r="G24" s="48">
        <v>216636.96</v>
      </c>
      <c r="H24" s="51">
        <v>220891</v>
      </c>
      <c r="I24" s="44">
        <v>221641.23</v>
      </c>
      <c r="J24" s="44">
        <f>I24/G24*100</f>
        <v>102.30997979292178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</row>
    <row r="25" spans="1:47" s="29" customFormat="1" ht="15" customHeight="1" x14ac:dyDescent="0.25">
      <c r="A25"/>
      <c r="B25" s="91" t="s">
        <v>33</v>
      </c>
      <c r="C25" s="92"/>
      <c r="D25" s="92"/>
      <c r="E25" s="92"/>
      <c r="F25" s="92"/>
      <c r="G25" s="48">
        <v>-220891.23</v>
      </c>
      <c r="H25" s="51">
        <v>-46250</v>
      </c>
      <c r="I25" s="44">
        <v>-118406.3</v>
      </c>
      <c r="J25" s="44">
        <f>I25/G25*100</f>
        <v>53.603893644849542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</row>
    <row r="26" spans="1:47" s="37" customFormat="1" x14ac:dyDescent="0.25">
      <c r="A26" s="36"/>
      <c r="B26" s="108" t="s">
        <v>35</v>
      </c>
      <c r="C26" s="109"/>
      <c r="D26" s="109"/>
      <c r="E26" s="109"/>
      <c r="F26" s="110"/>
      <c r="G26" s="50">
        <f>SUM(G21:G25)</f>
        <v>-4254.2700000000186</v>
      </c>
      <c r="H26" s="53">
        <f>SUM(H21:H25)</f>
        <v>174641</v>
      </c>
      <c r="I26" s="46">
        <f>SUM(I21:I25)</f>
        <v>103234.93000000001</v>
      </c>
      <c r="J26" s="70">
        <f>I26/G26*100</f>
        <v>-2426.6191379484508</v>
      </c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</row>
    <row r="27" spans="1:47" x14ac:dyDescent="0.25">
      <c r="B27" s="107" t="s">
        <v>36</v>
      </c>
      <c r="C27" s="107"/>
      <c r="D27" s="107"/>
      <c r="E27" s="107"/>
      <c r="F27" s="107"/>
      <c r="G27" s="55">
        <f>G16+G26</f>
        <v>0</v>
      </c>
      <c r="H27" s="55">
        <f t="shared" ref="H27" si="1">H16+H26</f>
        <v>0</v>
      </c>
      <c r="I27" s="56">
        <f>I16+I26</f>
        <v>0</v>
      </c>
      <c r="J27" s="55"/>
    </row>
    <row r="29" spans="1:47" x14ac:dyDescent="0.25">
      <c r="B29" s="23"/>
      <c r="C29" s="23"/>
      <c r="D29" s="23"/>
      <c r="E29" s="23"/>
      <c r="F29" s="23"/>
      <c r="G29" s="23"/>
      <c r="H29" s="23"/>
      <c r="I29" s="23"/>
      <c r="J29" s="23"/>
    </row>
  </sheetData>
  <mergeCells count="26">
    <mergeCell ref="B27:F27"/>
    <mergeCell ref="B26:F26"/>
    <mergeCell ref="B23:F23"/>
    <mergeCell ref="B24:F24"/>
    <mergeCell ref="B25:F25"/>
    <mergeCell ref="B4:J4"/>
    <mergeCell ref="B6:J6"/>
    <mergeCell ref="B17:J17"/>
    <mergeCell ref="B5:J5"/>
    <mergeCell ref="B3:J3"/>
    <mergeCell ref="B1:J1"/>
    <mergeCell ref="B12:F12"/>
    <mergeCell ref="B22:F22"/>
    <mergeCell ref="B10:F10"/>
    <mergeCell ref="B11:F11"/>
    <mergeCell ref="B8:F8"/>
    <mergeCell ref="B9:F9"/>
    <mergeCell ref="B14:F14"/>
    <mergeCell ref="B16:F16"/>
    <mergeCell ref="B13:F13"/>
    <mergeCell ref="B7:F7"/>
    <mergeCell ref="B18:F18"/>
    <mergeCell ref="B19:F19"/>
    <mergeCell ref="B20:F20"/>
    <mergeCell ref="B21:F21"/>
    <mergeCell ref="B2:J2"/>
  </mergeCells>
  <pageMargins left="0.7" right="0.7" top="0.75" bottom="0.75" header="0.3" footer="0.3"/>
  <pageSetup paperSize="9" scale="85" orientation="landscape" r:id="rId1"/>
  <ignoredErrors>
    <ignoredError sqref="I26 G26:H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J68"/>
  <sheetViews>
    <sheetView topLeftCell="A24" zoomScale="90" zoomScaleNormal="90" workbookViewId="0">
      <selection activeCell="G75" sqref="G7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1.42578125" customWidth="1"/>
    <col min="4" max="4" width="8.42578125" customWidth="1"/>
    <col min="5" max="5" width="44.7109375" customWidth="1"/>
    <col min="6" max="8" width="25.28515625" customWidth="1"/>
    <col min="9" max="9" width="15.7109375" customWidth="1"/>
    <col min="10" max="10" width="12.28515625" customWidth="1"/>
  </cols>
  <sheetData>
    <row r="1" spans="1:10" ht="18" x14ac:dyDescent="0.25">
      <c r="A1" s="105"/>
      <c r="B1" s="105"/>
      <c r="C1" s="105"/>
      <c r="D1" s="105"/>
      <c r="E1" s="105"/>
      <c r="F1" s="105"/>
      <c r="G1" s="105"/>
      <c r="H1" s="105"/>
      <c r="I1" s="105"/>
    </row>
    <row r="2" spans="1:10" ht="15.75" customHeight="1" x14ac:dyDescent="0.25">
      <c r="A2" s="87" t="s">
        <v>8</v>
      </c>
      <c r="B2" s="87"/>
      <c r="C2" s="87"/>
      <c r="D2" s="87"/>
      <c r="E2" s="87"/>
      <c r="F2" s="87"/>
      <c r="G2" s="87"/>
      <c r="H2" s="87"/>
      <c r="I2" s="87"/>
    </row>
    <row r="3" spans="1:10" ht="18" x14ac:dyDescent="0.25">
      <c r="A3" s="105"/>
      <c r="B3" s="105"/>
      <c r="C3" s="105"/>
      <c r="D3" s="105"/>
      <c r="E3" s="105"/>
      <c r="F3" s="105"/>
      <c r="G3" s="105"/>
      <c r="H3" s="105"/>
      <c r="I3" s="105"/>
    </row>
    <row r="4" spans="1:10" ht="15.75" customHeight="1" x14ac:dyDescent="0.25">
      <c r="A4" s="87" t="s">
        <v>31</v>
      </c>
      <c r="B4" s="87"/>
      <c r="C4" s="87"/>
      <c r="D4" s="87"/>
      <c r="E4" s="87"/>
      <c r="F4" s="87"/>
      <c r="G4" s="87"/>
      <c r="H4" s="87"/>
      <c r="I4" s="87"/>
    </row>
    <row r="5" spans="1:10" ht="18" x14ac:dyDescent="0.25">
      <c r="A5" s="105"/>
      <c r="B5" s="105"/>
      <c r="C5" s="105"/>
      <c r="D5" s="105"/>
      <c r="E5" s="105"/>
      <c r="F5" s="105"/>
      <c r="G5" s="105"/>
      <c r="H5" s="105"/>
      <c r="I5" s="105"/>
    </row>
    <row r="6" spans="1:10" ht="15.75" customHeight="1" x14ac:dyDescent="0.25">
      <c r="A6" s="87" t="s">
        <v>22</v>
      </c>
      <c r="B6" s="87"/>
      <c r="C6" s="87"/>
      <c r="D6" s="87"/>
      <c r="E6" s="87"/>
      <c r="F6" s="87"/>
      <c r="G6" s="87"/>
      <c r="H6" s="87"/>
      <c r="I6" s="87"/>
    </row>
    <row r="7" spans="1:10" ht="18" x14ac:dyDescent="0.25">
      <c r="A7" s="117"/>
      <c r="B7" s="117"/>
      <c r="C7" s="117"/>
      <c r="D7" s="117"/>
      <c r="E7" s="117"/>
      <c r="F7" s="117"/>
      <c r="G7" s="117"/>
      <c r="H7" s="117"/>
      <c r="I7" s="117"/>
    </row>
    <row r="8" spans="1:10" ht="45" customHeight="1" x14ac:dyDescent="0.25">
      <c r="A8" s="114" t="s">
        <v>6</v>
      </c>
      <c r="B8" s="115"/>
      <c r="C8" s="115"/>
      <c r="D8" s="115"/>
      <c r="E8" s="116"/>
      <c r="F8" s="28" t="s">
        <v>112</v>
      </c>
      <c r="G8" s="28" t="s">
        <v>114</v>
      </c>
      <c r="H8" s="28" t="s">
        <v>116</v>
      </c>
      <c r="I8" s="28" t="s">
        <v>11</v>
      </c>
      <c r="J8" s="28" t="s">
        <v>11</v>
      </c>
    </row>
    <row r="9" spans="1:10" x14ac:dyDescent="0.25">
      <c r="A9" s="111">
        <v>1</v>
      </c>
      <c r="B9" s="112"/>
      <c r="C9" s="112"/>
      <c r="D9" s="112"/>
      <c r="E9" s="113"/>
      <c r="F9" s="30">
        <v>2</v>
      </c>
      <c r="G9" s="30">
        <v>3</v>
      </c>
      <c r="H9" s="30">
        <v>4</v>
      </c>
      <c r="I9" s="30" t="s">
        <v>110</v>
      </c>
      <c r="J9" s="30" t="s">
        <v>117</v>
      </c>
    </row>
    <row r="10" spans="1:10" x14ac:dyDescent="0.25">
      <c r="A10" s="6"/>
      <c r="B10" s="6"/>
      <c r="C10" s="6"/>
      <c r="D10" s="6"/>
      <c r="E10" s="6" t="s">
        <v>27</v>
      </c>
      <c r="F10" s="65">
        <f t="shared" ref="F10:F11" si="0">F11</f>
        <v>966400.27</v>
      </c>
      <c r="G10" s="57">
        <f>G12</f>
        <v>1120738</v>
      </c>
      <c r="H10" s="68">
        <f>H11</f>
        <v>1116646.24</v>
      </c>
      <c r="I10" s="62">
        <f t="shared" ref="I10:I15" si="1">H10/F10*100</f>
        <v>115.54697102888846</v>
      </c>
      <c r="J10" s="62">
        <f>H10/G10*100</f>
        <v>99.634904857335073</v>
      </c>
    </row>
    <row r="11" spans="1:10" x14ac:dyDescent="0.25">
      <c r="A11" s="6">
        <v>6</v>
      </c>
      <c r="B11" s="6"/>
      <c r="C11" s="6"/>
      <c r="D11" s="6"/>
      <c r="E11" s="6" t="s">
        <v>2</v>
      </c>
      <c r="F11" s="65">
        <f t="shared" si="0"/>
        <v>966400.27</v>
      </c>
      <c r="G11" s="57">
        <f>G12</f>
        <v>1120738</v>
      </c>
      <c r="H11" s="68">
        <f>H12</f>
        <v>1116646.24</v>
      </c>
      <c r="I11" s="62">
        <f t="shared" si="1"/>
        <v>115.54697102888846</v>
      </c>
      <c r="J11" s="62">
        <f>H11/G11*100</f>
        <v>99.634904857335073</v>
      </c>
    </row>
    <row r="12" spans="1:10" ht="25.5" x14ac:dyDescent="0.25">
      <c r="A12" s="6"/>
      <c r="B12" s="9">
        <v>65</v>
      </c>
      <c r="C12" s="9"/>
      <c r="D12" s="9"/>
      <c r="E12" s="18" t="s">
        <v>41</v>
      </c>
      <c r="F12" s="64">
        <f>F13</f>
        <v>966400.27</v>
      </c>
      <c r="G12" s="64">
        <v>1120738</v>
      </c>
      <c r="H12" s="64">
        <f t="shared" ref="H12" si="2">H13</f>
        <v>1116646.24</v>
      </c>
      <c r="I12" s="61">
        <f t="shared" si="1"/>
        <v>115.54697102888846</v>
      </c>
      <c r="J12" s="62">
        <f>H12/G12*100</f>
        <v>99.634904857335073</v>
      </c>
    </row>
    <row r="13" spans="1:10" x14ac:dyDescent="0.25">
      <c r="A13" s="7"/>
      <c r="B13" s="7"/>
      <c r="C13" s="7">
        <v>652</v>
      </c>
      <c r="D13" s="7"/>
      <c r="E13" s="7" t="s">
        <v>42</v>
      </c>
      <c r="F13" s="64">
        <f>F14+F15</f>
        <v>966400.27</v>
      </c>
      <c r="G13" s="64"/>
      <c r="H13" s="64">
        <f t="shared" ref="H13" si="3">H14+H15</f>
        <v>1116646.24</v>
      </c>
      <c r="I13" s="61">
        <f t="shared" si="1"/>
        <v>115.54697102888846</v>
      </c>
      <c r="J13" s="62"/>
    </row>
    <row r="14" spans="1:10" x14ac:dyDescent="0.25">
      <c r="A14" s="7"/>
      <c r="B14" s="7"/>
      <c r="C14" s="7"/>
      <c r="D14" s="7">
        <v>6526</v>
      </c>
      <c r="E14" s="7" t="s">
        <v>43</v>
      </c>
      <c r="F14" s="64">
        <v>5400.27</v>
      </c>
      <c r="G14" s="5"/>
      <c r="H14" s="61">
        <v>5862.24</v>
      </c>
      <c r="I14" s="61">
        <f t="shared" si="1"/>
        <v>108.55457227138641</v>
      </c>
      <c r="J14" s="62"/>
    </row>
    <row r="15" spans="1:10" ht="25.5" x14ac:dyDescent="0.25">
      <c r="A15" s="7"/>
      <c r="B15" s="7"/>
      <c r="C15" s="8"/>
      <c r="D15" s="7">
        <v>6528</v>
      </c>
      <c r="E15" s="18" t="s">
        <v>44</v>
      </c>
      <c r="F15" s="64">
        <v>961000</v>
      </c>
      <c r="G15" s="5"/>
      <c r="H15" s="61">
        <v>1110784</v>
      </c>
      <c r="I15" s="61">
        <f t="shared" si="1"/>
        <v>115.58626430801249</v>
      </c>
      <c r="J15" s="62"/>
    </row>
    <row r="20" spans="1:10" ht="18" x14ac:dyDescent="0.25">
      <c r="A20" s="105"/>
      <c r="B20" s="105"/>
      <c r="C20" s="105"/>
      <c r="D20" s="105"/>
      <c r="E20" s="105"/>
      <c r="F20" s="105"/>
      <c r="G20" s="105"/>
      <c r="H20" s="105"/>
      <c r="I20" s="105"/>
    </row>
    <row r="21" spans="1:10" ht="36.75" customHeight="1" x14ac:dyDescent="0.25">
      <c r="A21" s="114" t="s">
        <v>6</v>
      </c>
      <c r="B21" s="115"/>
      <c r="C21" s="115"/>
      <c r="D21" s="115"/>
      <c r="E21" s="116"/>
      <c r="F21" s="28" t="s">
        <v>112</v>
      </c>
      <c r="G21" s="28" t="s">
        <v>114</v>
      </c>
      <c r="H21" s="28" t="s">
        <v>116</v>
      </c>
      <c r="I21" s="28" t="s">
        <v>11</v>
      </c>
      <c r="J21" s="28" t="s">
        <v>11</v>
      </c>
    </row>
    <row r="22" spans="1:10" x14ac:dyDescent="0.25">
      <c r="A22" s="111">
        <v>1</v>
      </c>
      <c r="B22" s="112"/>
      <c r="C22" s="112"/>
      <c r="D22" s="112"/>
      <c r="E22" s="113"/>
      <c r="F22" s="30">
        <v>2</v>
      </c>
      <c r="G22" s="30">
        <v>3</v>
      </c>
      <c r="H22" s="30">
        <v>4</v>
      </c>
      <c r="I22" s="30" t="s">
        <v>110</v>
      </c>
      <c r="J22" s="30" t="s">
        <v>117</v>
      </c>
    </row>
    <row r="23" spans="1:10" x14ac:dyDescent="0.25">
      <c r="A23" s="6"/>
      <c r="B23" s="9"/>
      <c r="C23" s="9"/>
      <c r="D23" s="9"/>
      <c r="E23" s="6" t="s">
        <v>101</v>
      </c>
      <c r="F23" s="65">
        <f>F24+F62</f>
        <v>962145.99999999988</v>
      </c>
      <c r="G23" s="65">
        <f t="shared" ref="G23:H23" si="4">G24+G62</f>
        <v>1295379</v>
      </c>
      <c r="H23" s="65">
        <f t="shared" si="4"/>
        <v>1219881.1700000002</v>
      </c>
      <c r="I23" s="62">
        <f t="shared" ref="I23:I56" si="5">H23/F23*100</f>
        <v>126.78753224562595</v>
      </c>
      <c r="J23" s="65">
        <f>H23/G23*100</f>
        <v>94.171757454768084</v>
      </c>
    </row>
    <row r="24" spans="1:10" x14ac:dyDescent="0.25">
      <c r="A24" s="6">
        <v>3</v>
      </c>
      <c r="B24" s="9"/>
      <c r="C24" s="9"/>
      <c r="D24" s="9"/>
      <c r="E24" s="6" t="s">
        <v>3</v>
      </c>
      <c r="F24" s="65">
        <f>F25+F33+F59</f>
        <v>946944.34999999986</v>
      </c>
      <c r="G24" s="57">
        <f>G25+G33+G59</f>
        <v>1245579</v>
      </c>
      <c r="H24" s="62">
        <f>H25+H33+H59</f>
        <v>1174385.9300000002</v>
      </c>
      <c r="I24" s="62">
        <f t="shared" si="5"/>
        <v>124.01847373607544</v>
      </c>
      <c r="J24" s="65">
        <f>H24/G24*100</f>
        <v>94.284339251063173</v>
      </c>
    </row>
    <row r="25" spans="1:10" x14ac:dyDescent="0.25">
      <c r="A25" s="9"/>
      <c r="B25" s="9">
        <v>31</v>
      </c>
      <c r="C25" s="9"/>
      <c r="D25" s="9"/>
      <c r="E25" s="9" t="s">
        <v>4</v>
      </c>
      <c r="F25" s="64">
        <f>F26+F29+F31</f>
        <v>648238.66999999993</v>
      </c>
      <c r="G25" s="64">
        <v>915038</v>
      </c>
      <c r="H25" s="64">
        <f>H26+H29+H31</f>
        <v>870791.07000000007</v>
      </c>
      <c r="I25" s="61">
        <f t="shared" si="5"/>
        <v>134.33186113380125</v>
      </c>
      <c r="J25" s="64">
        <f>H25/G25*100</f>
        <v>95.16447076514855</v>
      </c>
    </row>
    <row r="26" spans="1:10" x14ac:dyDescent="0.25">
      <c r="A26" s="7"/>
      <c r="B26" s="7"/>
      <c r="C26" s="7">
        <v>311</v>
      </c>
      <c r="D26" s="7"/>
      <c r="E26" s="7" t="s">
        <v>18</v>
      </c>
      <c r="F26" s="64">
        <f>SUM(F27:F28)</f>
        <v>536864.21</v>
      </c>
      <c r="G26" s="64"/>
      <c r="H26" s="64">
        <f>SUM(H27:H28)</f>
        <v>719063.06</v>
      </c>
      <c r="I26" s="61">
        <f t="shared" si="5"/>
        <v>133.93760407310447</v>
      </c>
      <c r="J26" s="61"/>
    </row>
    <row r="27" spans="1:10" x14ac:dyDescent="0.25">
      <c r="A27" s="7"/>
      <c r="B27" s="7"/>
      <c r="C27" s="7"/>
      <c r="D27" s="7">
        <v>3111</v>
      </c>
      <c r="E27" s="7" t="s">
        <v>19</v>
      </c>
      <c r="F27" s="64">
        <v>532643.25</v>
      </c>
      <c r="G27" s="5"/>
      <c r="H27" s="61">
        <v>718548.68</v>
      </c>
      <c r="I27" s="61">
        <f t="shared" si="5"/>
        <v>134.90242859549991</v>
      </c>
      <c r="J27" s="61"/>
    </row>
    <row r="28" spans="1:10" x14ac:dyDescent="0.25">
      <c r="A28" s="7"/>
      <c r="B28" s="7"/>
      <c r="C28" s="8"/>
      <c r="D28" s="7">
        <v>3113</v>
      </c>
      <c r="E28" s="7" t="s">
        <v>74</v>
      </c>
      <c r="F28" s="64">
        <v>4220.96</v>
      </c>
      <c r="G28" s="5"/>
      <c r="H28" s="61">
        <v>514.38</v>
      </c>
      <c r="I28" s="61">
        <f t="shared" si="5"/>
        <v>12.186327280997688</v>
      </c>
      <c r="J28" s="61"/>
    </row>
    <row r="29" spans="1:10" x14ac:dyDescent="0.25">
      <c r="A29" s="7"/>
      <c r="B29" s="7"/>
      <c r="C29" s="7">
        <v>312</v>
      </c>
      <c r="D29" s="7"/>
      <c r="E29" s="7" t="s">
        <v>75</v>
      </c>
      <c r="F29" s="64">
        <v>24053.62</v>
      </c>
      <c r="G29" s="5"/>
      <c r="H29" s="61">
        <v>35880.76</v>
      </c>
      <c r="I29" s="61">
        <f t="shared" si="5"/>
        <v>149.16989625677965</v>
      </c>
      <c r="J29" s="61"/>
    </row>
    <row r="30" spans="1:10" x14ac:dyDescent="0.25">
      <c r="A30" s="7"/>
      <c r="B30" s="7"/>
      <c r="C30" s="7"/>
      <c r="D30" s="7">
        <v>3121</v>
      </c>
      <c r="E30" s="18" t="s">
        <v>75</v>
      </c>
      <c r="F30" s="64">
        <v>24053.62</v>
      </c>
      <c r="G30" s="5"/>
      <c r="H30" s="61">
        <v>35880.76</v>
      </c>
      <c r="I30" s="61">
        <f t="shared" si="5"/>
        <v>149.16989625677965</v>
      </c>
      <c r="J30" s="61"/>
    </row>
    <row r="31" spans="1:10" x14ac:dyDescent="0.25">
      <c r="A31" s="7"/>
      <c r="B31" s="7"/>
      <c r="C31" s="7">
        <v>313</v>
      </c>
      <c r="D31" s="7"/>
      <c r="E31" s="69" t="s">
        <v>76</v>
      </c>
      <c r="F31" s="64">
        <v>87320.84</v>
      </c>
      <c r="G31" s="5"/>
      <c r="H31" s="61">
        <v>115847.25</v>
      </c>
      <c r="I31" s="61">
        <f t="shared" si="5"/>
        <v>132.66850158564668</v>
      </c>
      <c r="J31" s="61"/>
    </row>
    <row r="32" spans="1:10" x14ac:dyDescent="0.25">
      <c r="A32" s="7"/>
      <c r="B32" s="7"/>
      <c r="C32" s="7"/>
      <c r="D32" s="7">
        <v>3132</v>
      </c>
      <c r="E32" s="69" t="s">
        <v>77</v>
      </c>
      <c r="F32" s="64">
        <v>87320.84</v>
      </c>
      <c r="G32" s="5"/>
      <c r="H32" s="61">
        <v>115847.25</v>
      </c>
      <c r="I32" s="61">
        <f t="shared" si="5"/>
        <v>132.66850158564668</v>
      </c>
      <c r="J32" s="61"/>
    </row>
    <row r="33" spans="1:10" x14ac:dyDescent="0.25">
      <c r="A33" s="7"/>
      <c r="B33" s="7">
        <v>32</v>
      </c>
      <c r="C33" s="7"/>
      <c r="D33" s="7"/>
      <c r="E33" s="69" t="s">
        <v>9</v>
      </c>
      <c r="F33" s="64">
        <f>F34+F38+F42+F52</f>
        <v>298697.44</v>
      </c>
      <c r="G33" s="64">
        <v>330143</v>
      </c>
      <c r="H33" s="64">
        <f t="shared" ref="H33" si="6">H34+H38+H42+H52</f>
        <v>303594.86000000004</v>
      </c>
      <c r="I33" s="61">
        <f>H33/F33*100</f>
        <v>101.63959222415835</v>
      </c>
      <c r="J33" s="64">
        <f>H33/G33*100</f>
        <v>91.958593700305642</v>
      </c>
    </row>
    <row r="34" spans="1:10" x14ac:dyDescent="0.25">
      <c r="A34" s="7"/>
      <c r="B34" s="7"/>
      <c r="C34" s="7">
        <v>321</v>
      </c>
      <c r="D34" s="7"/>
      <c r="E34" s="69" t="s">
        <v>20</v>
      </c>
      <c r="F34" s="64">
        <f>SUM(F35:F37)</f>
        <v>26991.93</v>
      </c>
      <c r="G34" s="64"/>
      <c r="H34" s="64">
        <f t="shared" ref="H34" si="7">SUM(H35:H37)</f>
        <v>35042.03</v>
      </c>
      <c r="I34" s="61">
        <f t="shared" si="5"/>
        <v>129.82409927708019</v>
      </c>
      <c r="J34" s="64"/>
    </row>
    <row r="35" spans="1:10" x14ac:dyDescent="0.25">
      <c r="A35" s="7"/>
      <c r="B35" s="7"/>
      <c r="C35" s="7"/>
      <c r="D35" s="7">
        <v>3211</v>
      </c>
      <c r="E35" s="69" t="s">
        <v>21</v>
      </c>
      <c r="F35" s="64">
        <v>6122.12</v>
      </c>
      <c r="G35" s="5"/>
      <c r="H35" s="61">
        <v>13308.15</v>
      </c>
      <c r="I35" s="61">
        <f t="shared" si="5"/>
        <v>217.37813045154292</v>
      </c>
      <c r="J35" s="61"/>
    </row>
    <row r="36" spans="1:10" ht="25.5" x14ac:dyDescent="0.25">
      <c r="A36" s="7"/>
      <c r="B36" s="7"/>
      <c r="C36" s="7"/>
      <c r="D36" s="7">
        <v>3212</v>
      </c>
      <c r="E36" s="69" t="s">
        <v>45</v>
      </c>
      <c r="F36" s="64">
        <v>10513.32</v>
      </c>
      <c r="G36" s="5"/>
      <c r="H36" s="61">
        <v>11945.18</v>
      </c>
      <c r="I36" s="61">
        <f t="shared" si="5"/>
        <v>113.61948461570657</v>
      </c>
      <c r="J36" s="61"/>
    </row>
    <row r="37" spans="1:10" x14ac:dyDescent="0.25">
      <c r="A37" s="7"/>
      <c r="B37" s="7"/>
      <c r="C37" s="7"/>
      <c r="D37" s="7">
        <v>3213</v>
      </c>
      <c r="E37" s="69" t="s">
        <v>46</v>
      </c>
      <c r="F37" s="64">
        <v>10356.49</v>
      </c>
      <c r="G37" s="5"/>
      <c r="H37" s="61">
        <v>9788.7000000000007</v>
      </c>
      <c r="I37" s="61">
        <f t="shared" si="5"/>
        <v>94.517544071398717</v>
      </c>
      <c r="J37" s="61"/>
    </row>
    <row r="38" spans="1:10" x14ac:dyDescent="0.25">
      <c r="A38" s="7"/>
      <c r="B38" s="7"/>
      <c r="C38" s="7">
        <v>322</v>
      </c>
      <c r="D38" s="7"/>
      <c r="E38" s="69" t="s">
        <v>47</v>
      </c>
      <c r="F38" s="64">
        <f>SUM(F39:F41)</f>
        <v>27697.059999999998</v>
      </c>
      <c r="G38" s="64"/>
      <c r="H38" s="64">
        <f t="shared" ref="H38" si="8">SUM(H39:H41)</f>
        <v>28139.01</v>
      </c>
      <c r="I38" s="61">
        <f t="shared" si="5"/>
        <v>101.59565672313235</v>
      </c>
      <c r="J38" s="64"/>
    </row>
    <row r="39" spans="1:10" x14ac:dyDescent="0.25">
      <c r="A39" s="7"/>
      <c r="B39" s="7"/>
      <c r="C39" s="7"/>
      <c r="D39" s="7">
        <v>3221</v>
      </c>
      <c r="E39" s="69" t="s">
        <v>48</v>
      </c>
      <c r="F39" s="64">
        <v>9174.02</v>
      </c>
      <c r="G39" s="5"/>
      <c r="H39" s="61">
        <v>10000.620000000001</v>
      </c>
      <c r="I39" s="61">
        <f t="shared" si="5"/>
        <v>109.01022670541376</v>
      </c>
      <c r="J39" s="61"/>
    </row>
    <row r="40" spans="1:10" x14ac:dyDescent="0.25">
      <c r="A40" s="7"/>
      <c r="B40" s="7"/>
      <c r="C40" s="7"/>
      <c r="D40" s="7">
        <v>3223</v>
      </c>
      <c r="E40" s="69" t="s">
        <v>49</v>
      </c>
      <c r="F40" s="64">
        <v>16886.599999999999</v>
      </c>
      <c r="G40" s="5"/>
      <c r="H40" s="61">
        <v>16460.88</v>
      </c>
      <c r="I40" s="61">
        <f t="shared" si="5"/>
        <v>97.478947804768296</v>
      </c>
      <c r="J40" s="61"/>
    </row>
    <row r="41" spans="1:10" x14ac:dyDescent="0.25">
      <c r="A41" s="7"/>
      <c r="B41" s="7"/>
      <c r="C41" s="7"/>
      <c r="D41" s="7">
        <v>3225</v>
      </c>
      <c r="E41" s="69" t="s">
        <v>50</v>
      </c>
      <c r="F41" s="64">
        <v>1636.44</v>
      </c>
      <c r="G41" s="5"/>
      <c r="H41" s="61">
        <v>1677.51</v>
      </c>
      <c r="I41" s="61">
        <f t="shared" si="5"/>
        <v>102.50971621324338</v>
      </c>
      <c r="J41" s="61"/>
    </row>
    <row r="42" spans="1:10" x14ac:dyDescent="0.25">
      <c r="A42" s="7"/>
      <c r="B42" s="7"/>
      <c r="C42" s="7">
        <v>323</v>
      </c>
      <c r="D42" s="7"/>
      <c r="E42" s="69" t="s">
        <v>51</v>
      </c>
      <c r="F42" s="64">
        <f>SUM(F43:F51)</f>
        <v>223316.45</v>
      </c>
      <c r="G42" s="64"/>
      <c r="H42" s="64">
        <f t="shared" ref="H42" si="9">SUM(H43:H51)</f>
        <v>217472.70000000004</v>
      </c>
      <c r="I42" s="61">
        <f t="shared" si="5"/>
        <v>97.383197699945541</v>
      </c>
      <c r="J42" s="64"/>
    </row>
    <row r="43" spans="1:10" x14ac:dyDescent="0.25">
      <c r="A43" s="7"/>
      <c r="B43" s="7"/>
      <c r="C43" s="7"/>
      <c r="D43" s="7">
        <v>3231</v>
      </c>
      <c r="E43" s="69" t="s">
        <v>52</v>
      </c>
      <c r="F43" s="64">
        <v>7782.14</v>
      </c>
      <c r="G43" s="5"/>
      <c r="H43" s="61">
        <v>7956.17</v>
      </c>
      <c r="I43" s="61">
        <f t="shared" si="5"/>
        <v>102.23627434099103</v>
      </c>
      <c r="J43" s="61"/>
    </row>
    <row r="44" spans="1:10" x14ac:dyDescent="0.25">
      <c r="A44" s="7"/>
      <c r="B44" s="7"/>
      <c r="C44" s="7"/>
      <c r="D44" s="7">
        <v>3232</v>
      </c>
      <c r="E44" s="69" t="s">
        <v>53</v>
      </c>
      <c r="F44" s="64">
        <v>3370.6</v>
      </c>
      <c r="G44" s="5"/>
      <c r="H44" s="61">
        <v>2950.04</v>
      </c>
      <c r="I44" s="61">
        <f t="shared" si="5"/>
        <v>87.522696255859486</v>
      </c>
      <c r="J44" s="61"/>
    </row>
    <row r="45" spans="1:10" x14ac:dyDescent="0.25">
      <c r="A45" s="7"/>
      <c r="B45" s="7"/>
      <c r="C45" s="7"/>
      <c r="D45" s="7">
        <v>3233</v>
      </c>
      <c r="E45" s="69" t="s">
        <v>54</v>
      </c>
      <c r="F45" s="64">
        <v>5677.42</v>
      </c>
      <c r="G45" s="5"/>
      <c r="H45" s="61">
        <v>6535.8</v>
      </c>
      <c r="I45" s="61">
        <f t="shared" si="5"/>
        <v>115.11919146372824</v>
      </c>
      <c r="J45" s="61"/>
    </row>
    <row r="46" spans="1:10" x14ac:dyDescent="0.25">
      <c r="A46" s="7"/>
      <c r="B46" s="7"/>
      <c r="C46" s="7"/>
      <c r="D46" s="7">
        <v>3234</v>
      </c>
      <c r="E46" s="69" t="s">
        <v>55</v>
      </c>
      <c r="F46" s="64">
        <v>4835.78</v>
      </c>
      <c r="G46" s="5"/>
      <c r="H46" s="61">
        <v>6056.09</v>
      </c>
      <c r="I46" s="61">
        <f t="shared" si="5"/>
        <v>125.23501896281471</v>
      </c>
      <c r="J46" s="61"/>
    </row>
    <row r="47" spans="1:10" x14ac:dyDescent="0.25">
      <c r="A47" s="7"/>
      <c r="B47" s="7"/>
      <c r="C47" s="7"/>
      <c r="D47" s="7">
        <v>3235</v>
      </c>
      <c r="E47" s="69" t="s">
        <v>56</v>
      </c>
      <c r="F47" s="64">
        <v>136308.65</v>
      </c>
      <c r="G47" s="5"/>
      <c r="H47" s="61">
        <v>143568.5</v>
      </c>
      <c r="I47" s="61">
        <f t="shared" si="5"/>
        <v>105.3260376359094</v>
      </c>
      <c r="J47" s="61"/>
    </row>
    <row r="48" spans="1:10" x14ac:dyDescent="0.25">
      <c r="A48" s="7"/>
      <c r="B48" s="7"/>
      <c r="C48" s="7"/>
      <c r="D48" s="7">
        <v>3236</v>
      </c>
      <c r="E48" s="69" t="s">
        <v>57</v>
      </c>
      <c r="F48" s="64">
        <v>6382.79</v>
      </c>
      <c r="G48" s="5"/>
      <c r="H48" s="61">
        <v>2056.8200000000002</v>
      </c>
      <c r="I48" s="61">
        <f t="shared" si="5"/>
        <v>32.224466103381125</v>
      </c>
      <c r="J48" s="61"/>
    </row>
    <row r="49" spans="1:10" x14ac:dyDescent="0.25">
      <c r="A49" s="7"/>
      <c r="B49" s="7"/>
      <c r="C49" s="7"/>
      <c r="D49" s="7">
        <v>3237</v>
      </c>
      <c r="E49" s="69" t="s">
        <v>58</v>
      </c>
      <c r="F49" s="64">
        <v>8206.7000000000007</v>
      </c>
      <c r="G49" s="5"/>
      <c r="H49" s="61">
        <v>10116.790000000001</v>
      </c>
      <c r="I49" s="61">
        <f t="shared" si="5"/>
        <v>123.27476330315474</v>
      </c>
      <c r="J49" s="61"/>
    </row>
    <row r="50" spans="1:10" x14ac:dyDescent="0.25">
      <c r="A50" s="7"/>
      <c r="B50" s="7"/>
      <c r="C50" s="7"/>
      <c r="D50" s="7">
        <v>3238</v>
      </c>
      <c r="E50" s="69" t="s">
        <v>59</v>
      </c>
      <c r="F50" s="64">
        <v>17938.939999999999</v>
      </c>
      <c r="G50" s="5"/>
      <c r="H50" s="61">
        <v>14401.17</v>
      </c>
      <c r="I50" s="61">
        <f t="shared" si="5"/>
        <v>80.27882360942175</v>
      </c>
      <c r="J50" s="61"/>
    </row>
    <row r="51" spans="1:10" x14ac:dyDescent="0.25">
      <c r="A51" s="7"/>
      <c r="B51" s="7"/>
      <c r="C51" s="7"/>
      <c r="D51" s="7">
        <v>3239</v>
      </c>
      <c r="E51" s="69" t="s">
        <v>60</v>
      </c>
      <c r="F51" s="64">
        <v>32813.43</v>
      </c>
      <c r="G51" s="5"/>
      <c r="H51" s="61">
        <v>23831.32</v>
      </c>
      <c r="I51" s="61">
        <f t="shared" si="5"/>
        <v>72.626726312976118</v>
      </c>
      <c r="J51" s="61"/>
    </row>
    <row r="52" spans="1:10" x14ac:dyDescent="0.25">
      <c r="A52" s="7"/>
      <c r="B52" s="7"/>
      <c r="C52" s="7">
        <v>329</v>
      </c>
      <c r="D52" s="7"/>
      <c r="E52" s="69" t="s">
        <v>61</v>
      </c>
      <c r="F52" s="64">
        <f>SUM(F53:F58)</f>
        <v>20692</v>
      </c>
      <c r="G52" s="64"/>
      <c r="H52" s="64">
        <f>SUM(H53:H58)</f>
        <v>22941.119999999999</v>
      </c>
      <c r="I52" s="61">
        <f t="shared" si="5"/>
        <v>110.86951478832398</v>
      </c>
      <c r="J52" s="64"/>
    </row>
    <row r="53" spans="1:10" ht="25.5" x14ac:dyDescent="0.25">
      <c r="A53" s="7"/>
      <c r="B53" s="7"/>
      <c r="C53" s="7"/>
      <c r="D53" s="7">
        <v>3291</v>
      </c>
      <c r="E53" s="69" t="s">
        <v>62</v>
      </c>
      <c r="F53" s="64">
        <v>12449.65</v>
      </c>
      <c r="G53" s="5"/>
      <c r="H53" s="61">
        <v>12450</v>
      </c>
      <c r="I53" s="61">
        <f t="shared" si="5"/>
        <v>100.00281132401312</v>
      </c>
      <c r="J53" s="61"/>
    </row>
    <row r="54" spans="1:10" x14ac:dyDescent="0.25">
      <c r="A54" s="7"/>
      <c r="B54" s="7"/>
      <c r="C54" s="7"/>
      <c r="D54" s="7">
        <v>3292</v>
      </c>
      <c r="E54" s="69" t="s">
        <v>63</v>
      </c>
      <c r="F54" s="64">
        <v>829.33</v>
      </c>
      <c r="G54" s="5"/>
      <c r="H54" s="61">
        <v>1796.76</v>
      </c>
      <c r="I54" s="61">
        <f t="shared" si="5"/>
        <v>216.6519961896953</v>
      </c>
      <c r="J54" s="61"/>
    </row>
    <row r="55" spans="1:10" x14ac:dyDescent="0.25">
      <c r="A55" s="7"/>
      <c r="B55" s="7"/>
      <c r="C55" s="7"/>
      <c r="D55" s="7">
        <v>3293</v>
      </c>
      <c r="E55" s="69" t="s">
        <v>64</v>
      </c>
      <c r="F55" s="64">
        <v>3299.27</v>
      </c>
      <c r="G55" s="5"/>
      <c r="H55" s="61">
        <v>3976.54</v>
      </c>
      <c r="I55" s="61">
        <f t="shared" si="5"/>
        <v>120.52787434796181</v>
      </c>
      <c r="J55" s="61"/>
    </row>
    <row r="56" spans="1:10" x14ac:dyDescent="0.25">
      <c r="A56" s="7"/>
      <c r="B56" s="7"/>
      <c r="C56" s="7"/>
      <c r="D56" s="7">
        <v>3294</v>
      </c>
      <c r="E56" s="69" t="s">
        <v>65</v>
      </c>
      <c r="F56" s="64">
        <v>350</v>
      </c>
      <c r="G56" s="5"/>
      <c r="H56" s="61">
        <v>350</v>
      </c>
      <c r="I56" s="61">
        <f t="shared" si="5"/>
        <v>100</v>
      </c>
      <c r="J56" s="61"/>
    </row>
    <row r="57" spans="1:10" x14ac:dyDescent="0.25">
      <c r="A57" s="7"/>
      <c r="B57" s="7"/>
      <c r="C57" s="7"/>
      <c r="D57" s="7">
        <v>3295</v>
      </c>
      <c r="E57" s="69" t="s">
        <v>66</v>
      </c>
      <c r="F57" s="64">
        <v>0</v>
      </c>
      <c r="G57" s="5"/>
      <c r="H57" s="61">
        <v>403.48</v>
      </c>
      <c r="I57" s="61"/>
      <c r="J57" s="61"/>
    </row>
    <row r="58" spans="1:10" x14ac:dyDescent="0.25">
      <c r="A58" s="7"/>
      <c r="B58" s="7"/>
      <c r="C58" s="7"/>
      <c r="D58" s="7">
        <v>3299</v>
      </c>
      <c r="E58" s="69" t="s">
        <v>61</v>
      </c>
      <c r="F58" s="64">
        <v>3763.75</v>
      </c>
      <c r="G58" s="5"/>
      <c r="H58" s="61">
        <v>3964.34</v>
      </c>
      <c r="I58" s="61">
        <f t="shared" ref="I58:I64" si="10">H58/F58*100</f>
        <v>105.32952507472602</v>
      </c>
      <c r="J58" s="61"/>
    </row>
    <row r="59" spans="1:10" x14ac:dyDescent="0.25">
      <c r="A59" s="7"/>
      <c r="B59" s="7">
        <v>34</v>
      </c>
      <c r="C59" s="7"/>
      <c r="D59" s="7"/>
      <c r="E59" s="69" t="s">
        <v>67</v>
      </c>
      <c r="F59" s="64">
        <v>8.24</v>
      </c>
      <c r="G59" s="5">
        <v>398</v>
      </c>
      <c r="H59" s="61">
        <v>0</v>
      </c>
      <c r="I59" s="61">
        <v>0</v>
      </c>
      <c r="J59" s="61">
        <v>0</v>
      </c>
    </row>
    <row r="60" spans="1:10" x14ac:dyDescent="0.25">
      <c r="A60" s="7"/>
      <c r="B60" s="7"/>
      <c r="C60" s="7">
        <v>343</v>
      </c>
      <c r="D60" s="7"/>
      <c r="E60" s="69" t="s">
        <v>68</v>
      </c>
      <c r="F60" s="64">
        <v>8.24</v>
      </c>
      <c r="G60" s="5"/>
      <c r="H60" s="61">
        <v>0</v>
      </c>
      <c r="I60" s="61">
        <v>0</v>
      </c>
      <c r="J60" s="61"/>
    </row>
    <row r="61" spans="1:10" x14ac:dyDescent="0.25">
      <c r="A61" s="7"/>
      <c r="B61" s="7"/>
      <c r="C61" s="7"/>
      <c r="D61" s="7">
        <v>3433</v>
      </c>
      <c r="E61" s="69" t="s">
        <v>69</v>
      </c>
      <c r="F61" s="64">
        <v>8.24</v>
      </c>
      <c r="G61" s="5"/>
      <c r="H61" s="61">
        <v>0</v>
      </c>
      <c r="I61" s="61">
        <v>0</v>
      </c>
      <c r="J61" s="61"/>
    </row>
    <row r="62" spans="1:10" x14ac:dyDescent="0.25">
      <c r="A62" s="11">
        <v>4</v>
      </c>
      <c r="B62" s="7"/>
      <c r="C62" s="7"/>
      <c r="D62" s="7"/>
      <c r="E62" s="69" t="s">
        <v>5</v>
      </c>
      <c r="F62" s="65">
        <f>F63</f>
        <v>15201.650000000001</v>
      </c>
      <c r="G62" s="57">
        <v>49800</v>
      </c>
      <c r="H62" s="62">
        <f>H63</f>
        <v>45495.240000000005</v>
      </c>
      <c r="I62" s="62">
        <f t="shared" si="10"/>
        <v>299.2783020264248</v>
      </c>
      <c r="J62" s="62">
        <f>H62/G62*100</f>
        <v>91.355903614457844</v>
      </c>
    </row>
    <row r="63" spans="1:10" ht="27.75" customHeight="1" x14ac:dyDescent="0.25">
      <c r="A63" s="7"/>
      <c r="B63" s="7">
        <v>42</v>
      </c>
      <c r="C63" s="7"/>
      <c r="D63" s="7"/>
      <c r="E63" s="69" t="s">
        <v>70</v>
      </c>
      <c r="F63" s="64">
        <f>F64+F67</f>
        <v>15201.650000000001</v>
      </c>
      <c r="G63" s="64">
        <v>49800</v>
      </c>
      <c r="H63" s="64">
        <f t="shared" ref="H63" si="11">H64+H67</f>
        <v>45495.240000000005</v>
      </c>
      <c r="I63" s="61">
        <f t="shared" si="10"/>
        <v>299.2783020264248</v>
      </c>
      <c r="J63" s="61">
        <f>H63/G63*100</f>
        <v>91.355903614457844</v>
      </c>
    </row>
    <row r="64" spans="1:10" x14ac:dyDescent="0.25">
      <c r="A64" s="7"/>
      <c r="B64" s="7"/>
      <c r="C64" s="7">
        <v>422</v>
      </c>
      <c r="D64" s="7"/>
      <c r="E64" s="69" t="s">
        <v>71</v>
      </c>
      <c r="F64" s="64">
        <f>SUM(F65:F66)</f>
        <v>15201.650000000001</v>
      </c>
      <c r="G64" s="64"/>
      <c r="H64" s="64">
        <f t="shared" ref="H64" si="12">SUM(H65:H66)</f>
        <v>15745.240000000002</v>
      </c>
      <c r="I64" s="61">
        <f t="shared" si="10"/>
        <v>103.57586183078811</v>
      </c>
      <c r="J64" s="61"/>
    </row>
    <row r="65" spans="1:10" x14ac:dyDescent="0.25">
      <c r="A65" s="7"/>
      <c r="B65" s="7"/>
      <c r="C65" s="7"/>
      <c r="D65" s="7">
        <v>4221</v>
      </c>
      <c r="E65" s="69" t="s">
        <v>72</v>
      </c>
      <c r="F65" s="64">
        <v>14245.61</v>
      </c>
      <c r="G65" s="5"/>
      <c r="H65" s="61">
        <v>14840.62</v>
      </c>
      <c r="I65" s="61">
        <f>H65/F65*100</f>
        <v>104.17679551805786</v>
      </c>
      <c r="J65" s="61"/>
    </row>
    <row r="66" spans="1:10" x14ac:dyDescent="0.25">
      <c r="A66" s="7"/>
      <c r="B66" s="7"/>
      <c r="C66" s="7"/>
      <c r="D66" s="7">
        <v>4224</v>
      </c>
      <c r="E66" s="69" t="s">
        <v>73</v>
      </c>
      <c r="F66" s="64">
        <v>956.04</v>
      </c>
      <c r="G66" s="5"/>
      <c r="H66" s="61">
        <v>904.62</v>
      </c>
      <c r="I66" s="61">
        <f>H66/F66*100</f>
        <v>94.621563951299109</v>
      </c>
      <c r="J66" s="61"/>
    </row>
    <row r="67" spans="1:10" x14ac:dyDescent="0.25">
      <c r="A67" s="7"/>
      <c r="B67" s="7"/>
      <c r="C67" s="7">
        <v>426</v>
      </c>
      <c r="D67" s="7"/>
      <c r="E67" s="69" t="s">
        <v>119</v>
      </c>
      <c r="F67" s="64">
        <v>0</v>
      </c>
      <c r="G67" s="5"/>
      <c r="H67" s="61">
        <v>29750</v>
      </c>
      <c r="I67" s="61">
        <v>0</v>
      </c>
      <c r="J67" s="61"/>
    </row>
    <row r="68" spans="1:10" x14ac:dyDescent="0.25">
      <c r="A68" s="7"/>
      <c r="B68" s="7"/>
      <c r="C68" s="7"/>
      <c r="D68" s="7">
        <v>4264</v>
      </c>
      <c r="E68" s="69" t="s">
        <v>118</v>
      </c>
      <c r="F68" s="64">
        <v>0</v>
      </c>
      <c r="G68" s="5"/>
      <c r="H68" s="61">
        <v>29750</v>
      </c>
      <c r="I68" s="61">
        <v>0</v>
      </c>
      <c r="J68" s="61"/>
    </row>
  </sheetData>
  <mergeCells count="12">
    <mergeCell ref="A1:I1"/>
    <mergeCell ref="A2:I2"/>
    <mergeCell ref="A4:I4"/>
    <mergeCell ref="A6:I6"/>
    <mergeCell ref="A22:E22"/>
    <mergeCell ref="A9:E9"/>
    <mergeCell ref="A21:E21"/>
    <mergeCell ref="A8:E8"/>
    <mergeCell ref="A7:I7"/>
    <mergeCell ref="A5:I5"/>
    <mergeCell ref="A20:I20"/>
    <mergeCell ref="A3:I3"/>
  </mergeCells>
  <pageMargins left="0.25" right="0.25" top="0.75" bottom="0.75" header="0.3" footer="0.3"/>
  <pageSetup paperSize="9" scale="82" orientation="landscape" r:id="rId1"/>
  <ignoredErrors>
    <ignoredError sqref="F52 F26 H26 H52 H64 F64" formulaRange="1"/>
    <ignoredError sqref="G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1:I16"/>
  <sheetViews>
    <sheetView workbookViewId="0">
      <selection activeCell="E12" sqref="E12"/>
    </sheetView>
  </sheetViews>
  <sheetFormatPr defaultRowHeight="15" x14ac:dyDescent="0.25"/>
  <cols>
    <col min="2" max="2" width="37.7109375" customWidth="1"/>
    <col min="3" max="5" width="25.28515625" customWidth="1"/>
    <col min="6" max="6" width="15.7109375" customWidth="1"/>
    <col min="7" max="7" width="12.5703125" customWidth="1"/>
  </cols>
  <sheetData>
    <row r="1" spans="2:9" ht="18" x14ac:dyDescent="0.25">
      <c r="B1" s="3"/>
      <c r="C1" s="3"/>
      <c r="D1" s="3"/>
      <c r="E1" s="4"/>
      <c r="F1" s="4"/>
    </row>
    <row r="2" spans="2:9" ht="15.75" customHeight="1" x14ac:dyDescent="0.25">
      <c r="B2" s="87" t="s">
        <v>23</v>
      </c>
      <c r="C2" s="87"/>
      <c r="D2" s="87"/>
      <c r="E2" s="87"/>
      <c r="F2" s="87"/>
    </row>
    <row r="3" spans="2:9" ht="18" x14ac:dyDescent="0.25">
      <c r="B3" s="42"/>
      <c r="C3" s="42"/>
      <c r="D3" s="42"/>
      <c r="E3" s="43"/>
      <c r="F3" s="43"/>
    </row>
    <row r="4" spans="2:9" ht="33.75" customHeight="1" x14ac:dyDescent="0.25">
      <c r="B4" s="28" t="s">
        <v>6</v>
      </c>
      <c r="C4" s="28" t="s">
        <v>112</v>
      </c>
      <c r="D4" s="28" t="s">
        <v>114</v>
      </c>
      <c r="E4" s="28" t="s">
        <v>116</v>
      </c>
      <c r="F4" s="28" t="s">
        <v>11</v>
      </c>
      <c r="G4" s="28" t="s">
        <v>11</v>
      </c>
    </row>
    <row r="5" spans="2:9" x14ac:dyDescent="0.25">
      <c r="B5" s="28">
        <v>1</v>
      </c>
      <c r="C5" s="30">
        <v>2</v>
      </c>
      <c r="D5" s="30">
        <v>3</v>
      </c>
      <c r="E5" s="30">
        <v>4</v>
      </c>
      <c r="F5" s="30" t="s">
        <v>110</v>
      </c>
      <c r="G5" s="84" t="s">
        <v>117</v>
      </c>
    </row>
    <row r="6" spans="2:9" x14ac:dyDescent="0.25">
      <c r="B6" s="6" t="s">
        <v>25</v>
      </c>
      <c r="C6" s="59">
        <f t="shared" ref="C6:E7" si="0">C7</f>
        <v>966400.27</v>
      </c>
      <c r="D6" s="59">
        <f t="shared" si="0"/>
        <v>1120738</v>
      </c>
      <c r="E6" s="60">
        <f t="shared" si="0"/>
        <v>1116646.24</v>
      </c>
      <c r="F6" s="63">
        <f>F7</f>
        <v>115.54697102888846</v>
      </c>
      <c r="G6" s="63">
        <f>E6/D6*100</f>
        <v>99.634904857335073</v>
      </c>
    </row>
    <row r="7" spans="2:9" x14ac:dyDescent="0.25">
      <c r="B7" s="6" t="s">
        <v>38</v>
      </c>
      <c r="C7" s="57">
        <f t="shared" si="0"/>
        <v>966400.27</v>
      </c>
      <c r="D7" s="57">
        <f t="shared" si="0"/>
        <v>1120738</v>
      </c>
      <c r="E7" s="62">
        <f t="shared" si="0"/>
        <v>1116646.24</v>
      </c>
      <c r="F7" s="62">
        <f>F8</f>
        <v>115.54697102888846</v>
      </c>
      <c r="G7" s="62">
        <f>E7/D7*100</f>
        <v>99.634904857335073</v>
      </c>
    </row>
    <row r="8" spans="2:9" x14ac:dyDescent="0.25">
      <c r="B8" s="16" t="s">
        <v>39</v>
      </c>
      <c r="C8" s="5">
        <v>966400.27</v>
      </c>
      <c r="D8" s="5">
        <v>1120738</v>
      </c>
      <c r="E8" s="61">
        <v>1116646.24</v>
      </c>
      <c r="F8" s="61">
        <f>E8/C8*100</f>
        <v>115.54697102888846</v>
      </c>
      <c r="G8" s="61">
        <f>E8/D8*100</f>
        <v>99.634904857335073</v>
      </c>
    </row>
    <row r="9" spans="2:9" x14ac:dyDescent="0.25">
      <c r="B9" s="17"/>
      <c r="C9" s="5"/>
      <c r="D9" s="5"/>
      <c r="E9" s="61"/>
      <c r="F9" s="61"/>
      <c r="G9" s="61"/>
    </row>
    <row r="10" spans="2:9" ht="15.75" customHeight="1" x14ac:dyDescent="0.25">
      <c r="B10" s="6" t="s">
        <v>26</v>
      </c>
      <c r="C10" s="58">
        <f>C12</f>
        <v>962146</v>
      </c>
      <c r="D10" s="58">
        <f t="shared" ref="D10:F11" si="1">D11</f>
        <v>1295379</v>
      </c>
      <c r="E10" s="63">
        <f t="shared" si="1"/>
        <v>1219881.17</v>
      </c>
      <c r="F10" s="63">
        <f t="shared" si="1"/>
        <v>126.78753224562591</v>
      </c>
      <c r="G10" s="63">
        <f>E10/D10*100</f>
        <v>94.171757454768056</v>
      </c>
    </row>
    <row r="11" spans="2:9" ht="15.75" customHeight="1" x14ac:dyDescent="0.25">
      <c r="B11" s="6" t="s">
        <v>38</v>
      </c>
      <c r="C11" s="57">
        <f>C12</f>
        <v>962146</v>
      </c>
      <c r="D11" s="57">
        <f t="shared" si="1"/>
        <v>1295379</v>
      </c>
      <c r="E11" s="62">
        <f t="shared" si="1"/>
        <v>1219881.17</v>
      </c>
      <c r="F11" s="62">
        <f t="shared" si="1"/>
        <v>126.78753224562591</v>
      </c>
      <c r="G11" s="62">
        <f>E11/D11*100</f>
        <v>94.171757454768056</v>
      </c>
    </row>
    <row r="12" spans="2:9" x14ac:dyDescent="0.25">
      <c r="B12" s="16" t="s">
        <v>39</v>
      </c>
      <c r="C12" s="5">
        <v>962146</v>
      </c>
      <c r="D12" s="5">
        <v>1295379</v>
      </c>
      <c r="E12" s="61">
        <v>1219881.17</v>
      </c>
      <c r="F12" s="61">
        <f>E12/C12*100</f>
        <v>126.78753224562591</v>
      </c>
      <c r="G12" s="61">
        <f>E12/D12*100</f>
        <v>94.171757454768056</v>
      </c>
    </row>
    <row r="14" spans="2:9" ht="15" customHeight="1" x14ac:dyDescent="0.25">
      <c r="B14" s="24"/>
      <c r="C14" s="24"/>
      <c r="D14" s="24"/>
      <c r="E14" s="24"/>
      <c r="F14" s="24"/>
      <c r="G14" s="24"/>
      <c r="H14" s="24"/>
      <c r="I14" s="24"/>
    </row>
    <row r="15" spans="2:9" x14ac:dyDescent="0.25">
      <c r="B15" s="24"/>
      <c r="C15" s="24"/>
      <c r="D15" s="24"/>
      <c r="E15" s="24"/>
      <c r="F15" s="24"/>
      <c r="G15" s="24"/>
      <c r="H15" s="24"/>
      <c r="I15" s="24"/>
    </row>
    <row r="16" spans="2:9" x14ac:dyDescent="0.25">
      <c r="B16" s="24"/>
      <c r="C16" s="24"/>
      <c r="D16" s="24"/>
      <c r="E16" s="24"/>
      <c r="F16" s="24"/>
      <c r="G16" s="24"/>
      <c r="H16" s="24"/>
      <c r="I16" s="24"/>
    </row>
  </sheetData>
  <mergeCells count="1">
    <mergeCell ref="B2:F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B1:G13"/>
  <sheetViews>
    <sheetView workbookViewId="0">
      <selection activeCell="E19" sqref="E19"/>
    </sheetView>
  </sheetViews>
  <sheetFormatPr defaultRowHeight="15" x14ac:dyDescent="0.25"/>
  <cols>
    <col min="2" max="2" width="37.7109375" customWidth="1"/>
    <col min="3" max="5" width="25.28515625" customWidth="1"/>
    <col min="6" max="6" width="14.140625" customWidth="1"/>
    <col min="7" max="7" width="13.28515625" customWidth="1"/>
  </cols>
  <sheetData>
    <row r="1" spans="2:7" ht="18" x14ac:dyDescent="0.25">
      <c r="B1" s="3"/>
      <c r="C1" s="3"/>
      <c r="D1" s="3"/>
      <c r="E1" s="4"/>
      <c r="F1" s="4"/>
    </row>
    <row r="2" spans="2:7" ht="15.75" customHeight="1" x14ac:dyDescent="0.25">
      <c r="B2" s="87" t="s">
        <v>24</v>
      </c>
      <c r="C2" s="87"/>
      <c r="D2" s="87"/>
      <c r="E2" s="87"/>
      <c r="F2" s="87"/>
    </row>
    <row r="3" spans="2:7" ht="18" x14ac:dyDescent="0.25">
      <c r="B3" s="42"/>
      <c r="C3" s="42"/>
      <c r="D3" s="42"/>
      <c r="E3" s="43"/>
      <c r="F3" s="43"/>
    </row>
    <row r="4" spans="2:7" ht="25.5" x14ac:dyDescent="0.25">
      <c r="B4" s="28" t="s">
        <v>6</v>
      </c>
      <c r="C4" s="28" t="s">
        <v>122</v>
      </c>
      <c r="D4" s="28" t="s">
        <v>123</v>
      </c>
      <c r="E4" s="28" t="s">
        <v>124</v>
      </c>
      <c r="F4" s="28" t="s">
        <v>11</v>
      </c>
      <c r="G4" s="28" t="s">
        <v>11</v>
      </c>
    </row>
    <row r="5" spans="2:7" x14ac:dyDescent="0.25">
      <c r="B5" s="30">
        <v>1</v>
      </c>
      <c r="C5" s="30">
        <v>2</v>
      </c>
      <c r="D5" s="30">
        <v>3</v>
      </c>
      <c r="E5" s="30">
        <v>4</v>
      </c>
      <c r="F5" s="30" t="s">
        <v>110</v>
      </c>
      <c r="G5" s="30" t="s">
        <v>117</v>
      </c>
    </row>
    <row r="6" spans="2:7" ht="15.75" customHeight="1" x14ac:dyDescent="0.25">
      <c r="B6" s="6" t="s">
        <v>26</v>
      </c>
      <c r="C6" s="65">
        <f>C7</f>
        <v>962146</v>
      </c>
      <c r="D6" s="57">
        <f>D7</f>
        <v>1295379</v>
      </c>
      <c r="E6" s="62">
        <f>E7</f>
        <v>1219881.17</v>
      </c>
      <c r="F6" s="62">
        <f>E6/C6*100</f>
        <v>126.78753224562591</v>
      </c>
      <c r="G6" s="62">
        <f>E6/D6*100</f>
        <v>94.171757454768056</v>
      </c>
    </row>
    <row r="7" spans="2:7" ht="15.75" customHeight="1" x14ac:dyDescent="0.25">
      <c r="B7" s="6" t="s">
        <v>40</v>
      </c>
      <c r="C7" s="65">
        <f>C9</f>
        <v>962146</v>
      </c>
      <c r="D7" s="57">
        <f>D9</f>
        <v>1295379</v>
      </c>
      <c r="E7" s="62">
        <f>E8</f>
        <v>1219881.17</v>
      </c>
      <c r="F7" s="62">
        <f>E7/C7*100</f>
        <v>126.78753224562591</v>
      </c>
      <c r="G7" s="62">
        <f t="shared" ref="G7:G9" si="0">E7/D7*100</f>
        <v>94.171757454768056</v>
      </c>
    </row>
    <row r="8" spans="2:7" x14ac:dyDescent="0.25">
      <c r="B8" s="10" t="s">
        <v>120</v>
      </c>
      <c r="C8" s="64">
        <f>C9</f>
        <v>962146</v>
      </c>
      <c r="D8" s="5">
        <f>D9</f>
        <v>1295379</v>
      </c>
      <c r="E8" s="61">
        <f>E9</f>
        <v>1219881.17</v>
      </c>
      <c r="F8" s="61">
        <f>E8/C8*100</f>
        <v>126.78753224562591</v>
      </c>
      <c r="G8" s="61">
        <f t="shared" si="0"/>
        <v>94.171757454768056</v>
      </c>
    </row>
    <row r="9" spans="2:7" x14ac:dyDescent="0.25">
      <c r="B9" s="10" t="s">
        <v>121</v>
      </c>
      <c r="C9" s="64">
        <v>962146</v>
      </c>
      <c r="D9" s="5">
        <v>1295379</v>
      </c>
      <c r="E9" s="61">
        <v>1219881.17</v>
      </c>
      <c r="F9" s="61">
        <f>E9/C9*100</f>
        <v>126.78753224562591</v>
      </c>
      <c r="G9" s="61">
        <f t="shared" si="0"/>
        <v>94.171757454768056</v>
      </c>
    </row>
    <row r="11" spans="2:7" x14ac:dyDescent="0.25">
      <c r="B11" s="24"/>
      <c r="C11" s="24"/>
      <c r="D11" s="24"/>
      <c r="E11" s="24"/>
      <c r="F11" s="24"/>
    </row>
    <row r="12" spans="2:7" x14ac:dyDescent="0.25">
      <c r="B12" s="24"/>
      <c r="C12" s="24"/>
      <c r="D12" s="24"/>
      <c r="E12" s="24"/>
      <c r="F12" s="24"/>
    </row>
    <row r="13" spans="2:7" x14ac:dyDescent="0.25">
      <c r="B13" s="24"/>
      <c r="C13" s="24"/>
      <c r="D13" s="24"/>
      <c r="E13" s="24"/>
      <c r="F13" s="24"/>
    </row>
  </sheetData>
  <mergeCells count="1">
    <mergeCell ref="B2:F2"/>
  </mergeCells>
  <pageMargins left="0.7" right="0.7" top="0.75" bottom="0.75" header="0.3" footer="0.3"/>
  <pageSetup paperSize="9" scale="73" orientation="landscape" r:id="rId1"/>
  <ignoredErrors>
    <ignoredError sqref="C7:D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fitToPage="1"/>
  </sheetPr>
  <dimension ref="B1:I48"/>
  <sheetViews>
    <sheetView topLeftCell="A20" workbookViewId="0">
      <selection activeCell="H40" sqref="H40"/>
    </sheetView>
  </sheetViews>
  <sheetFormatPr defaultRowHeight="15" x14ac:dyDescent="0.25"/>
  <cols>
    <col min="2" max="2" width="6.7109375" customWidth="1"/>
    <col min="3" max="3" width="8.42578125" bestFit="1" customWidth="1"/>
    <col min="4" max="4" width="15.7109375" customWidth="1"/>
    <col min="5" max="5" width="43.140625" customWidth="1"/>
    <col min="6" max="7" width="24.28515625" customWidth="1"/>
    <col min="8" max="8" width="15.7109375" customWidth="1"/>
    <col min="9" max="9" width="24.28515625" customWidth="1"/>
  </cols>
  <sheetData>
    <row r="1" spans="2:9" ht="18" x14ac:dyDescent="0.25">
      <c r="B1" s="3"/>
      <c r="C1" s="3"/>
      <c r="D1" s="3"/>
      <c r="E1" s="3"/>
      <c r="F1" s="3"/>
      <c r="G1" s="3"/>
      <c r="H1" s="4"/>
      <c r="I1" s="4"/>
    </row>
    <row r="2" spans="2:9" ht="18" customHeight="1" x14ac:dyDescent="0.25">
      <c r="B2" s="87" t="s">
        <v>7</v>
      </c>
      <c r="C2" s="87"/>
      <c r="D2" s="87"/>
      <c r="E2" s="87"/>
      <c r="F2" s="87"/>
      <c r="G2" s="87"/>
      <c r="H2" s="87"/>
      <c r="I2" s="19"/>
    </row>
    <row r="3" spans="2:9" ht="18" x14ac:dyDescent="0.25">
      <c r="B3" s="42"/>
      <c r="C3" s="42"/>
      <c r="D3" s="42"/>
      <c r="E3" s="42"/>
      <c r="F3" s="42"/>
      <c r="G3" s="42"/>
      <c r="H3" s="43"/>
      <c r="I3" s="4"/>
    </row>
    <row r="4" spans="2:9" ht="15.75" x14ac:dyDescent="0.25">
      <c r="B4" s="118" t="s">
        <v>32</v>
      </c>
      <c r="C4" s="118"/>
      <c r="D4" s="118"/>
      <c r="E4" s="118"/>
      <c r="F4" s="118"/>
      <c r="G4" s="118"/>
      <c r="H4" s="118"/>
    </row>
    <row r="5" spans="2:9" ht="18" x14ac:dyDescent="0.25">
      <c r="B5" s="42"/>
      <c r="C5" s="42"/>
      <c r="D5" s="42"/>
      <c r="E5" s="42"/>
      <c r="F5" s="42"/>
      <c r="G5" s="42"/>
      <c r="H5" s="43"/>
    </row>
    <row r="6" spans="2:9" ht="25.5" x14ac:dyDescent="0.25">
      <c r="B6" s="114" t="s">
        <v>6</v>
      </c>
      <c r="C6" s="115"/>
      <c r="D6" s="115"/>
      <c r="E6" s="116"/>
      <c r="F6" s="28" t="s">
        <v>114</v>
      </c>
      <c r="G6" s="28" t="s">
        <v>124</v>
      </c>
      <c r="H6" s="28" t="s">
        <v>28</v>
      </c>
    </row>
    <row r="7" spans="2:9" s="31" customFormat="1" ht="11.25" x14ac:dyDescent="0.2">
      <c r="B7" s="111">
        <v>1</v>
      </c>
      <c r="C7" s="112"/>
      <c r="D7" s="112"/>
      <c r="E7" s="113"/>
      <c r="F7" s="30">
        <v>2</v>
      </c>
      <c r="G7" s="30">
        <v>3</v>
      </c>
      <c r="H7" s="30" t="s">
        <v>111</v>
      </c>
    </row>
    <row r="8" spans="2:9" ht="15" customHeight="1" x14ac:dyDescent="0.25">
      <c r="B8" s="76">
        <v>48865</v>
      </c>
      <c r="C8" s="74"/>
      <c r="D8" s="73"/>
      <c r="E8" s="79" t="s">
        <v>102</v>
      </c>
      <c r="F8" s="81">
        <f>F9</f>
        <v>1295379</v>
      </c>
      <c r="G8" s="85">
        <f>G9</f>
        <v>1219881.1700000002</v>
      </c>
      <c r="H8" s="65">
        <f>G8/F8*100</f>
        <v>94.171757454768084</v>
      </c>
    </row>
    <row r="9" spans="2:9" x14ac:dyDescent="0.25">
      <c r="B9" s="72"/>
      <c r="C9" s="77">
        <v>33</v>
      </c>
      <c r="D9" s="73"/>
      <c r="E9" s="80" t="s">
        <v>105</v>
      </c>
      <c r="F9" s="81">
        <f>F10</f>
        <v>1295379</v>
      </c>
      <c r="G9" s="85">
        <f t="shared" ref="G9" si="0">G10</f>
        <v>1219881.1700000002</v>
      </c>
      <c r="H9" s="65">
        <f t="shared" ref="H9:H12" si="1">G9/F9*100</f>
        <v>94.171757454768084</v>
      </c>
    </row>
    <row r="10" spans="2:9" x14ac:dyDescent="0.25">
      <c r="B10" s="66"/>
      <c r="C10" s="78">
        <v>3301</v>
      </c>
      <c r="D10" s="33"/>
      <c r="E10" s="80" t="s">
        <v>106</v>
      </c>
      <c r="F10" s="81">
        <f>F11</f>
        <v>1295379</v>
      </c>
      <c r="G10" s="85">
        <f>G11</f>
        <v>1219881.1700000002</v>
      </c>
      <c r="H10" s="65">
        <f>G10/F10*100</f>
        <v>94.171757454768084</v>
      </c>
    </row>
    <row r="11" spans="2:9" x14ac:dyDescent="0.25">
      <c r="B11" s="66"/>
      <c r="C11" s="67"/>
      <c r="D11" s="79" t="s">
        <v>104</v>
      </c>
      <c r="E11" s="80" t="s">
        <v>107</v>
      </c>
      <c r="F11" s="81">
        <f>F12</f>
        <v>1295379</v>
      </c>
      <c r="G11" s="85">
        <f>G12</f>
        <v>1219881.1700000002</v>
      </c>
      <c r="H11" s="65">
        <f>G11/F11*100</f>
        <v>94.171757454768084</v>
      </c>
    </row>
    <row r="12" spans="2:9" x14ac:dyDescent="0.25">
      <c r="B12" s="66"/>
      <c r="C12" s="67"/>
      <c r="D12" s="33">
        <v>43</v>
      </c>
      <c r="E12" s="35" t="s">
        <v>103</v>
      </c>
      <c r="F12" s="32">
        <f>F13+F18+F40+F41</f>
        <v>1295379</v>
      </c>
      <c r="G12" s="86">
        <f>G13+G18+G40+G41</f>
        <v>1219881.1700000002</v>
      </c>
      <c r="H12" s="64">
        <f t="shared" si="1"/>
        <v>94.171757454768084</v>
      </c>
    </row>
    <row r="13" spans="2:9" x14ac:dyDescent="0.25">
      <c r="B13" s="72"/>
      <c r="C13" s="74"/>
      <c r="D13" s="71">
        <v>31</v>
      </c>
      <c r="E13" s="35" t="s">
        <v>4</v>
      </c>
      <c r="F13" s="32">
        <v>915038</v>
      </c>
      <c r="G13" s="86">
        <f>SUM(G14:G17)</f>
        <v>870791.07000000007</v>
      </c>
      <c r="H13" s="65">
        <f>G13/F13*100</f>
        <v>95.16447076514855</v>
      </c>
    </row>
    <row r="14" spans="2:9" x14ac:dyDescent="0.25">
      <c r="B14" s="72"/>
      <c r="C14" s="74"/>
      <c r="D14" s="75">
        <v>3111</v>
      </c>
      <c r="E14" s="35" t="s">
        <v>19</v>
      </c>
      <c r="F14" s="32"/>
      <c r="G14" s="64">
        <v>718548.68</v>
      </c>
      <c r="H14" s="64"/>
    </row>
    <row r="15" spans="2:9" x14ac:dyDescent="0.25">
      <c r="B15" s="66"/>
      <c r="C15" s="67"/>
      <c r="D15" s="75" t="s">
        <v>78</v>
      </c>
      <c r="E15" s="35" t="s">
        <v>74</v>
      </c>
      <c r="F15" s="32"/>
      <c r="G15" s="64">
        <v>514.38</v>
      </c>
      <c r="H15" s="64"/>
    </row>
    <row r="16" spans="2:9" x14ac:dyDescent="0.25">
      <c r="B16" s="72"/>
      <c r="C16" s="74"/>
      <c r="D16" s="75" t="s">
        <v>79</v>
      </c>
      <c r="E16" s="35" t="s">
        <v>75</v>
      </c>
      <c r="F16" s="32"/>
      <c r="G16" s="64">
        <v>35880.76</v>
      </c>
      <c r="H16" s="64"/>
    </row>
    <row r="17" spans="2:8" x14ac:dyDescent="0.25">
      <c r="B17" s="72"/>
      <c r="C17" s="74"/>
      <c r="D17" s="75" t="s">
        <v>80</v>
      </c>
      <c r="E17" s="35" t="s">
        <v>77</v>
      </c>
      <c r="F17" s="32"/>
      <c r="G17" s="64">
        <v>115847.25</v>
      </c>
      <c r="H17" s="64"/>
    </row>
    <row r="18" spans="2:8" x14ac:dyDescent="0.25">
      <c r="B18" s="66"/>
      <c r="C18" s="67"/>
      <c r="D18" s="71">
        <v>32</v>
      </c>
      <c r="E18" s="35" t="s">
        <v>9</v>
      </c>
      <c r="F18" s="32">
        <v>330143</v>
      </c>
      <c r="G18" s="86">
        <f>SUM(G19:G39)</f>
        <v>303594.86000000004</v>
      </c>
      <c r="H18" s="64">
        <f>G18/F18*100</f>
        <v>91.958593700305642</v>
      </c>
    </row>
    <row r="19" spans="2:8" x14ac:dyDescent="0.25">
      <c r="B19" s="66"/>
      <c r="C19" s="67"/>
      <c r="D19" s="75" t="s">
        <v>81</v>
      </c>
      <c r="E19" s="35" t="s">
        <v>21</v>
      </c>
      <c r="F19" s="32"/>
      <c r="G19" s="64">
        <v>13308.15</v>
      </c>
      <c r="H19" s="64"/>
    </row>
    <row r="20" spans="2:8" ht="25.5" x14ac:dyDescent="0.25">
      <c r="B20" s="66"/>
      <c r="C20" s="67"/>
      <c r="D20" s="75" t="s">
        <v>82</v>
      </c>
      <c r="E20" s="35" t="s">
        <v>45</v>
      </c>
      <c r="F20" s="32"/>
      <c r="G20" s="64">
        <v>11945.18</v>
      </c>
      <c r="H20" s="64"/>
    </row>
    <row r="21" spans="2:8" x14ac:dyDescent="0.25">
      <c r="B21" s="66"/>
      <c r="C21" s="67"/>
      <c r="D21" s="75" t="s">
        <v>83</v>
      </c>
      <c r="E21" s="35" t="s">
        <v>46</v>
      </c>
      <c r="F21" s="32"/>
      <c r="G21" s="64">
        <v>9788.7000000000007</v>
      </c>
      <c r="H21" s="64"/>
    </row>
    <row r="22" spans="2:8" x14ac:dyDescent="0.25">
      <c r="B22" s="66"/>
      <c r="C22" s="67"/>
      <c r="D22" s="75" t="s">
        <v>84</v>
      </c>
      <c r="E22" s="35" t="s">
        <v>48</v>
      </c>
      <c r="F22" s="32"/>
      <c r="G22" s="64">
        <v>10000.620000000001</v>
      </c>
      <c r="H22" s="64"/>
    </row>
    <row r="23" spans="2:8" x14ac:dyDescent="0.25">
      <c r="B23" s="66"/>
      <c r="C23" s="67"/>
      <c r="D23" s="75" t="s">
        <v>85</v>
      </c>
      <c r="E23" s="35" t="s">
        <v>49</v>
      </c>
      <c r="F23" s="32"/>
      <c r="G23" s="64">
        <v>16460.88</v>
      </c>
      <c r="H23" s="64"/>
    </row>
    <row r="24" spans="2:8" x14ac:dyDescent="0.25">
      <c r="B24" s="66"/>
      <c r="C24" s="67"/>
      <c r="D24" s="75" t="s">
        <v>86</v>
      </c>
      <c r="E24" s="35" t="s">
        <v>50</v>
      </c>
      <c r="F24" s="32"/>
      <c r="G24" s="64">
        <v>1677.51</v>
      </c>
      <c r="H24" s="64"/>
    </row>
    <row r="25" spans="2:8" x14ac:dyDescent="0.25">
      <c r="B25" s="66"/>
      <c r="C25" s="67"/>
      <c r="D25" s="75" t="s">
        <v>87</v>
      </c>
      <c r="E25" s="35" t="s">
        <v>52</v>
      </c>
      <c r="F25" s="32"/>
      <c r="G25" s="64">
        <v>7956.17</v>
      </c>
      <c r="H25" s="64"/>
    </row>
    <row r="26" spans="2:8" x14ac:dyDescent="0.25">
      <c r="B26" s="66"/>
      <c r="C26" s="67"/>
      <c r="D26" s="75" t="s">
        <v>88</v>
      </c>
      <c r="E26" s="35" t="s">
        <v>53</v>
      </c>
      <c r="F26" s="32"/>
      <c r="G26" s="64">
        <v>2950.04</v>
      </c>
      <c r="H26" s="64"/>
    </row>
    <row r="27" spans="2:8" x14ac:dyDescent="0.25">
      <c r="B27" s="66"/>
      <c r="C27" s="67"/>
      <c r="D27" s="75" t="s">
        <v>89</v>
      </c>
      <c r="E27" s="35" t="s">
        <v>54</v>
      </c>
      <c r="F27" s="32"/>
      <c r="G27" s="64">
        <v>6535.8</v>
      </c>
      <c r="H27" s="64"/>
    </row>
    <row r="28" spans="2:8" x14ac:dyDescent="0.25">
      <c r="B28" s="66"/>
      <c r="C28" s="67"/>
      <c r="D28" s="75" t="s">
        <v>90</v>
      </c>
      <c r="E28" s="35" t="s">
        <v>55</v>
      </c>
      <c r="F28" s="32"/>
      <c r="G28" s="64">
        <v>6056.09</v>
      </c>
      <c r="H28" s="64"/>
    </row>
    <row r="29" spans="2:8" x14ac:dyDescent="0.25">
      <c r="B29" s="66"/>
      <c r="C29" s="67"/>
      <c r="D29" s="75" t="s">
        <v>91</v>
      </c>
      <c r="E29" s="35" t="s">
        <v>56</v>
      </c>
      <c r="F29" s="32"/>
      <c r="G29" s="64">
        <v>143568.5</v>
      </c>
      <c r="H29" s="64"/>
    </row>
    <row r="30" spans="2:8" x14ac:dyDescent="0.25">
      <c r="B30" s="66"/>
      <c r="C30" s="67"/>
      <c r="D30" s="75" t="s">
        <v>92</v>
      </c>
      <c r="E30" s="35" t="s">
        <v>57</v>
      </c>
      <c r="F30" s="32"/>
      <c r="G30" s="64">
        <v>2056.8200000000002</v>
      </c>
      <c r="H30" s="64"/>
    </row>
    <row r="31" spans="2:8" x14ac:dyDescent="0.25">
      <c r="B31" s="66"/>
      <c r="C31" s="67"/>
      <c r="D31" s="75" t="s">
        <v>93</v>
      </c>
      <c r="E31" s="35" t="s">
        <v>58</v>
      </c>
      <c r="F31" s="32"/>
      <c r="G31" s="64">
        <v>10116.790000000001</v>
      </c>
      <c r="H31" s="64"/>
    </row>
    <row r="32" spans="2:8" x14ac:dyDescent="0.25">
      <c r="B32" s="66"/>
      <c r="C32" s="67"/>
      <c r="D32" s="75" t="s">
        <v>94</v>
      </c>
      <c r="E32" s="35" t="s">
        <v>59</v>
      </c>
      <c r="F32" s="32"/>
      <c r="G32" s="64">
        <v>14401.17</v>
      </c>
      <c r="H32" s="64"/>
    </row>
    <row r="33" spans="2:8" x14ac:dyDescent="0.25">
      <c r="B33" s="66"/>
      <c r="C33" s="67"/>
      <c r="D33" s="75" t="s">
        <v>95</v>
      </c>
      <c r="E33" s="35" t="s">
        <v>60</v>
      </c>
      <c r="F33" s="32"/>
      <c r="G33" s="64">
        <v>23831.32</v>
      </c>
      <c r="H33" s="64"/>
    </row>
    <row r="34" spans="2:8" ht="25.5" x14ac:dyDescent="0.25">
      <c r="B34" s="66"/>
      <c r="C34" s="67"/>
      <c r="D34" s="75" t="s">
        <v>96</v>
      </c>
      <c r="E34" s="35" t="s">
        <v>62</v>
      </c>
      <c r="F34" s="32"/>
      <c r="G34" s="64">
        <v>12450</v>
      </c>
      <c r="H34" s="64"/>
    </row>
    <row r="35" spans="2:8" x14ac:dyDescent="0.25">
      <c r="B35" s="66"/>
      <c r="C35" s="67"/>
      <c r="D35" s="75" t="s">
        <v>97</v>
      </c>
      <c r="E35" s="35" t="s">
        <v>63</v>
      </c>
      <c r="F35" s="32"/>
      <c r="G35" s="64">
        <v>1796.76</v>
      </c>
      <c r="H35" s="64"/>
    </row>
    <row r="36" spans="2:8" x14ac:dyDescent="0.25">
      <c r="B36" s="66"/>
      <c r="C36" s="67"/>
      <c r="D36" s="75" t="s">
        <v>98</v>
      </c>
      <c r="E36" s="35" t="s">
        <v>64</v>
      </c>
      <c r="F36" s="32"/>
      <c r="G36" s="64">
        <v>3976.54</v>
      </c>
      <c r="H36" s="64"/>
    </row>
    <row r="37" spans="2:8" x14ac:dyDescent="0.25">
      <c r="B37" s="66"/>
      <c r="C37" s="67"/>
      <c r="D37" s="75" t="s">
        <v>99</v>
      </c>
      <c r="E37" s="35" t="s">
        <v>65</v>
      </c>
      <c r="F37" s="32"/>
      <c r="G37" s="64">
        <v>350</v>
      </c>
      <c r="H37" s="64"/>
    </row>
    <row r="38" spans="2:8" x14ac:dyDescent="0.25">
      <c r="B38" s="66"/>
      <c r="C38" s="67"/>
      <c r="D38" s="75">
        <v>3295</v>
      </c>
      <c r="E38" s="35" t="s">
        <v>66</v>
      </c>
      <c r="F38" s="32"/>
      <c r="G38" s="64">
        <v>403.48</v>
      </c>
      <c r="H38" s="64"/>
    </row>
    <row r="39" spans="2:8" x14ac:dyDescent="0.25">
      <c r="B39" s="66"/>
      <c r="C39" s="67"/>
      <c r="D39" s="75" t="s">
        <v>100</v>
      </c>
      <c r="E39" s="35" t="s">
        <v>61</v>
      </c>
      <c r="F39" s="32"/>
      <c r="G39" s="64">
        <v>3964.34</v>
      </c>
      <c r="H39" s="64"/>
    </row>
    <row r="40" spans="2:8" x14ac:dyDescent="0.25">
      <c r="B40" s="66"/>
      <c r="C40" s="67"/>
      <c r="D40" s="71">
        <v>34</v>
      </c>
      <c r="E40" s="35" t="s">
        <v>67</v>
      </c>
      <c r="F40" s="32">
        <v>398</v>
      </c>
      <c r="G40" s="86">
        <v>0</v>
      </c>
      <c r="H40" s="64">
        <v>0</v>
      </c>
    </row>
    <row r="41" spans="2:8" ht="25.5" x14ac:dyDescent="0.25">
      <c r="B41" s="66"/>
      <c r="C41" s="67"/>
      <c r="D41" s="71">
        <v>42</v>
      </c>
      <c r="E41" s="35" t="s">
        <v>70</v>
      </c>
      <c r="F41" s="32">
        <v>49800</v>
      </c>
      <c r="G41" s="86">
        <f>SUM(G42:G45)</f>
        <v>45495.240000000005</v>
      </c>
      <c r="H41" s="64">
        <f>G41/F41*100</f>
        <v>91.355903614457844</v>
      </c>
    </row>
    <row r="42" spans="2:8" x14ac:dyDescent="0.25">
      <c r="B42" s="66"/>
      <c r="C42" s="67"/>
      <c r="D42" s="75">
        <v>4221</v>
      </c>
      <c r="E42" s="35" t="s">
        <v>72</v>
      </c>
      <c r="F42" s="32"/>
      <c r="G42" s="64">
        <v>14840.62</v>
      </c>
      <c r="H42" s="64"/>
    </row>
    <row r="43" spans="2:8" x14ac:dyDescent="0.25">
      <c r="B43" s="66"/>
      <c r="C43" s="67"/>
      <c r="D43" s="75">
        <v>4224</v>
      </c>
      <c r="E43" s="35" t="s">
        <v>73</v>
      </c>
      <c r="F43" s="32"/>
      <c r="G43" s="64">
        <v>904.62</v>
      </c>
      <c r="H43" s="64"/>
    </row>
    <row r="44" spans="2:8" x14ac:dyDescent="0.25">
      <c r="B44" s="66"/>
      <c r="C44" s="67"/>
      <c r="D44" s="75">
        <v>4262</v>
      </c>
      <c r="E44" s="35" t="s">
        <v>118</v>
      </c>
      <c r="F44" s="32"/>
      <c r="G44" s="64">
        <v>29750</v>
      </c>
      <c r="H44" s="64"/>
    </row>
    <row r="46" spans="2:8" x14ac:dyDescent="0.25">
      <c r="B46" s="34"/>
      <c r="C46" s="34"/>
      <c r="D46" s="34"/>
      <c r="E46" s="34"/>
      <c r="F46" s="34"/>
      <c r="G46" s="34"/>
      <c r="H46" s="34"/>
    </row>
    <row r="47" spans="2:8" x14ac:dyDescent="0.25">
      <c r="B47" s="34"/>
      <c r="C47" s="34"/>
      <c r="D47" s="34"/>
      <c r="E47" s="34"/>
      <c r="F47" s="34"/>
      <c r="G47" s="34"/>
      <c r="H47" s="34"/>
    </row>
    <row r="48" spans="2:8" x14ac:dyDescent="0.25">
      <c r="B48" s="34"/>
      <c r="C48" s="34"/>
      <c r="D48" s="34"/>
      <c r="E48" s="34"/>
      <c r="F48" s="34"/>
      <c r="G48" s="34"/>
      <c r="H48" s="34"/>
    </row>
  </sheetData>
  <mergeCells count="4">
    <mergeCell ref="B4:H4"/>
    <mergeCell ref="B6:E6"/>
    <mergeCell ref="B7:E7"/>
    <mergeCell ref="B2:H2"/>
  </mergeCells>
  <pageMargins left="0.7" right="0.7" top="0.75" bottom="0.75" header="0.3" footer="0.3"/>
  <pageSetup paperSize="9" scale="72" orientation="landscape" r:id="rId1"/>
  <ignoredErrors>
    <ignoredError sqref="D15:D17 D39 D19:D37" numberStoredAsText="1"/>
    <ignoredError sqref="G1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5" ma:contentTypeDescription="Stvaranje novog dokumenta." ma:contentTypeScope="" ma:versionID="2b9b011ff90cbe9f829e04945c3a7094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30187141e6901899dd620d56f0738cb4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f560393-642a-4c82-8135-3c2edb160fb1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Props1.xml><?xml version="1.0" encoding="utf-8"?>
<ds:datastoreItem xmlns:ds="http://schemas.openxmlformats.org/officeDocument/2006/customXml" ds:itemID="{A950AD16-7C46-41F6-95C6-C3DF6F7C18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8CDFD0-1D72-49BE-8C7E-94E846DAD701}"/>
</file>

<file path=customXml/itemProps3.xml><?xml version="1.0" encoding="utf-8"?>
<ds:datastoreItem xmlns:ds="http://schemas.openxmlformats.org/officeDocument/2006/customXml" ds:itemID="{9BA44A47-E4C5-49A9-9CF7-F629FF7B03A2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5886cc92-a7f3-45d8-90fc-d9bf4c02a413"/>
    <ds:schemaRef ds:uri="4fd6f2f3-afd8-4f8d-86e3-cabbb384940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Ivona Držaić</cp:lastModifiedBy>
  <cp:lastPrinted>2025-03-21T09:23:59Z</cp:lastPrinted>
  <dcterms:created xsi:type="dcterms:W3CDTF">2022-08-12T12:51:27Z</dcterms:created>
  <dcterms:modified xsi:type="dcterms:W3CDTF">2025-03-21T09:32:18Z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  <property fmtid="{D5CDD505-2E9C-101B-9397-08002B2CF9AE}" pid="3" name="ContentTypeId">
    <vt:lpwstr>0x010100B2D9B40ACEBF84448B22385A6EAD467B</vt:lpwstr>
  </property>
  <property fmtid="{D5CDD505-2E9C-101B-9397-08002B2CF9AE}" pid="4" name="MediaServiceImageTags">
    <vt:lpwstr/>
  </property>
</Properties>
</file>